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.№ 5" sheetId="1" r:id="rId1"/>
    <sheet name="прил.№ 6" sheetId="2" r:id="rId2"/>
  </sheets>
  <definedNames>
    <definedName name="_xlnm.Print_Area" localSheetId="1">'прил.№ 6'!$A$1:$G$640</definedName>
  </definedNames>
  <calcPr fullCalcOnLoad="1"/>
</workbook>
</file>

<file path=xl/comments2.xml><?xml version="1.0" encoding="utf-8"?>
<comments xmlns="http://schemas.openxmlformats.org/spreadsheetml/2006/main">
  <authors>
    <author>feu01</author>
  </authors>
  <commentList>
    <comment ref="A177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207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200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245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382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397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413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466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516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<sst xmlns="http://schemas.openxmlformats.org/spreadsheetml/2006/main" count="3070" uniqueCount="516">
  <si>
    <t>Оценка недвижимости, признание прав и регулирование отношений по муниципальной собственности</t>
  </si>
  <si>
    <t>Содержание имущества муниципальной казны</t>
  </si>
  <si>
    <t xml:space="preserve">Обеспечение деятельности представительного органа муниципального образования </t>
  </si>
  <si>
    <t>Расходы на обеспечение деятельности аппарата представительного органа муниципального образования</t>
  </si>
  <si>
    <t>Обеспечение деятельности контрольно-счетной комиссии</t>
  </si>
  <si>
    <t>Расходы на обеспечение деятельности аппарата контрольно-счетной комиссии муниципального образования</t>
  </si>
  <si>
    <t>540</t>
  </si>
  <si>
    <t>Субсидии бюджетным учреждениям на  иные цели</t>
  </si>
  <si>
    <t>Субсидии бюджетным учреждениям на 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</si>
  <si>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</t>
  </si>
  <si>
    <t>612</t>
  </si>
  <si>
    <t>610</t>
  </si>
  <si>
    <t>112</t>
  </si>
  <si>
    <t>110</t>
  </si>
  <si>
    <t>Расходы на выплату персоналу казенных учреждений</t>
  </si>
  <si>
    <t>Иные выплаты персоналу казенных учреждений, за исключением фонда оплаты труда</t>
  </si>
  <si>
    <t>Развитие территориального общественного самоуправления Архангельской области</t>
  </si>
  <si>
    <t>Непрограмные расходы в области дорожного хозяйства</t>
  </si>
  <si>
    <t xml:space="preserve">Выравнивание бюджетной обеспеченности поселений </t>
  </si>
  <si>
    <t>Иные выплаты персоналу государственных (муниципальных)органов, за исключением оплаты труда</t>
  </si>
  <si>
    <t>Уплата налогов, сборов и иных платежей</t>
  </si>
  <si>
    <t>Осуществление государственных полномочий в сфере охраны труда</t>
  </si>
  <si>
    <t>Субсидии бюджетным учреждениям на иные цели</t>
  </si>
  <si>
    <t>Осуществление государственных полномочий по формированию торгового реестра</t>
  </si>
  <si>
    <t>Осуществление государственных полномочий в сфере административных правонарушений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</si>
  <si>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</si>
  <si>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</si>
  <si>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Культура</t>
  </si>
  <si>
    <t>097</t>
  </si>
  <si>
    <t>098</t>
  </si>
  <si>
    <t>Мероприятия по землеустройству и землепользованию</t>
  </si>
  <si>
    <t>Наименование</t>
  </si>
  <si>
    <t>01</t>
  </si>
  <si>
    <t>06</t>
  </si>
  <si>
    <t>05</t>
  </si>
  <si>
    <t>09</t>
  </si>
  <si>
    <t>08</t>
  </si>
  <si>
    <t>02</t>
  </si>
  <si>
    <t>ЖИЛИЩНО-КОММУНАЛЬНОЕ ХОЗЯЙСТВО</t>
  </si>
  <si>
    <t>03</t>
  </si>
  <si>
    <t>ОБРАЗОВАНИЕ</t>
  </si>
  <si>
    <t>Дошкольное образование</t>
  </si>
  <si>
    <t>Общее образование</t>
  </si>
  <si>
    <t>07</t>
  </si>
  <si>
    <t>СОЦИАЛЬНАЯ ПОЛИТИКА</t>
  </si>
  <si>
    <t>04</t>
  </si>
  <si>
    <t>Раздел</t>
  </si>
  <si>
    <t>Глава</t>
  </si>
  <si>
    <t>12</t>
  </si>
  <si>
    <t/>
  </si>
  <si>
    <t>Другие вопросы в области образования</t>
  </si>
  <si>
    <t xml:space="preserve">Культура </t>
  </si>
  <si>
    <t>Целевая статья</t>
  </si>
  <si>
    <t>Под-     раздел</t>
  </si>
  <si>
    <t>ОБЩЕГОСУДАРСТВЕННЫЕ ВОПРОСЫ</t>
  </si>
  <si>
    <t>НАЦИОНАЛЬНАЯ ЭКОНОМИКА</t>
  </si>
  <si>
    <t>Социальное обеспечение населения</t>
  </si>
  <si>
    <t>ИТОГО по управлению образования</t>
  </si>
  <si>
    <t>Другие общегосударственные вопросы</t>
  </si>
  <si>
    <t>11</t>
  </si>
  <si>
    <t xml:space="preserve">В С Е Г О   </t>
  </si>
  <si>
    <t>Молодежная политика и оздоровление детей</t>
  </si>
  <si>
    <t>Пенсионное обеспечение</t>
  </si>
  <si>
    <t>Межбюджетные трансферты</t>
  </si>
  <si>
    <t>НАЦИОНАЛЬНАЯ БЕЗОПАСНОСТЬ И ПРАВООХРАНИТЕЛЬНАЯ  ДЕЯТЕЛЬНОСТЬ</t>
  </si>
  <si>
    <t>Транспорт</t>
  </si>
  <si>
    <t xml:space="preserve">ИТОГО по финансово-экономическому управлению </t>
  </si>
  <si>
    <t>10</t>
  </si>
  <si>
    <t>Жилищное хозяйство</t>
  </si>
  <si>
    <t>Председатель представительного органа муниципального образования</t>
  </si>
  <si>
    <t>ФИНАНСОВО-ЭКОНОМИЧЕСКОЕ УПРАВЛЕНИЕ  АДМИНИСТРАЦИИ МУНИЦИПАЛЬНОГО ОБРАЗОВАНИЯ "ПЛЕСЕЦКИЙ РАЙОН"</t>
  </si>
  <si>
    <t>АДМИНИСТРАЦИЯ МУНИЦИПАЛЬНОГО ОБРАЗОВАНИЯ "ПЛЕСЕЦКИЙ РАЙОН"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</si>
  <si>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</si>
  <si>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</si>
  <si>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</si>
  <si>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</si>
  <si>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</si>
  <si>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14</t>
  </si>
  <si>
    <t>Защита населения  и территории от последствий чрезвычайных ситуаций природного и техногенного характера, гражданская оборона</t>
  </si>
  <si>
    <t>Доплаты к пенсиям, дополнительное пенсионное обеспечение</t>
  </si>
  <si>
    <t>Другие вопросы в области национальной экономики</t>
  </si>
  <si>
    <t>СОБРАНИЕ ДЕПУТАТОВ МУНИЦИПАЛЬНОГО ОБРАЗОВАНИЯ "ПЛЕСЕЦКИЙ МУНИЦИПАЛЬНЫЙ РАЙОН"</t>
  </si>
  <si>
    <t>ИТОГО по Собранию депутатов МО "Плесецкий муниципальный район"</t>
  </si>
  <si>
    <t>Глава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</si>
  <si>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</si>
  <si>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099</t>
  </si>
  <si>
    <t>Охрана семьи и детства</t>
  </si>
  <si>
    <t>ОТДЕЛ ОПЕКИ И ПОПЕЧИТЕЛЬСТВА  АДМИНИСТРАЦИИ МУНИЦИПАЛЬНОГО ОБРАЗОВАНИЯ "ПЛЕСЕЦКИЙ РАЙОН"</t>
  </si>
  <si>
    <t>078</t>
  </si>
  <si>
    <t>ИТОГО по отделу опеки и попечительства</t>
  </si>
  <si>
    <t>Иные межбюджетные трансферты</t>
  </si>
  <si>
    <t>13</t>
  </si>
  <si>
    <t>НАЦИОНАЛЬНАЯ ОБОРОНА</t>
  </si>
  <si>
    <t>Мобилизационная и вневойсковая подготовка</t>
  </si>
  <si>
    <t>КУЛЬТУРА И КИНЕМАТОГРАФИЯ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</si>
  <si>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</si>
  <si>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</si>
  <si>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</si>
  <si>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</si>
  <si>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</si>
  <si>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</si>
  <si>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</si>
  <si>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бюджетам субъектов Российской Федерации и муниципальных образований общего характера</t>
  </si>
  <si>
    <t>Осуществление государственных полномочий по выплате вознаграждений профессиональным опекунам</t>
  </si>
  <si>
    <t>Обслуживание государственного внутреннего и муниципального долга</t>
  </si>
  <si>
    <t>УПРАВЛЕНИЕ ОБРАЗОВАНИЯ АДМИНИСТРАЦИИ               МО "ПЛЕСЕЦКИЙ РАЙОН"</t>
  </si>
  <si>
    <t>Дорожное хозяйство (дорожные фонды)</t>
  </si>
  <si>
    <t>Подраздел</t>
  </si>
  <si>
    <t>Обслуживание внутреннего государственного и муниципального долга</t>
  </si>
  <si>
    <t>В С Е Г О :</t>
  </si>
  <si>
    <t xml:space="preserve"> </t>
  </si>
  <si>
    <t>Социальные выплаты гражданам, кроме публичных нормативных социальных выплат</t>
  </si>
  <si>
    <t>500</t>
  </si>
  <si>
    <t>530</t>
  </si>
  <si>
    <t>Субвенции</t>
  </si>
  <si>
    <t>244</t>
  </si>
  <si>
    <t>240</t>
  </si>
  <si>
    <t>Иные закупки товаров,работ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</si>
  <si>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</si>
  <si>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Расходы на выплату персоналу государственных (муниципальных органов)</t>
  </si>
  <si>
    <t>Расходы на обеспечение деятельности подведомственных учреждений</t>
  </si>
  <si>
    <t>Мероприятия в сфере патриотического воспитания граждан и государственной молодежной политики</t>
  </si>
  <si>
    <t>Мероприятия в области образования</t>
  </si>
  <si>
    <t xml:space="preserve">Обеспечение деятельности исполнительных органов   муниципального образования </t>
  </si>
  <si>
    <t>Расходы на содержание муниципальных органов и обеспечение их функций</t>
  </si>
  <si>
    <t>Расходы на обеспечение деятельности исполнительных органов местного самоуправления</t>
  </si>
  <si>
    <t>Мероприятия в области физической культуры и спорта</t>
  </si>
  <si>
    <t>58 0 0000</t>
  </si>
  <si>
    <t>Обеспечение мер социальной поддержки квалифицированных специалистов, работающих и проживающих в сельской местности, рабочих поселках (поселках городского типа)</t>
  </si>
  <si>
    <t>Непрограмные расходы в области социальной политики</t>
  </si>
  <si>
    <t>Обеспечение жилыми помещениями  детей-сирот и детей, оставшихся без попечения родителей, лиц из их числа</t>
  </si>
  <si>
    <t>Непрограмные расходы по обслуживанию муниципальных долговых обязательств</t>
  </si>
  <si>
    <t>Обслуживание муниципального долга</t>
  </si>
  <si>
    <t>730</t>
  </si>
  <si>
    <t>Обслуживание государственного (муниципального) долга</t>
  </si>
  <si>
    <t>700</t>
  </si>
  <si>
    <t>Дотации на выравнивание бюджетной обеспеченности поселений</t>
  </si>
  <si>
    <t>Выравнивание бюджетной обеспеченности  поселений за счет средств бюджета муниципального района</t>
  </si>
  <si>
    <t>Финансовая поддержка муниципальных образований, входящих в состав муниципального района</t>
  </si>
  <si>
    <t>Дотации на выравнивание бюджетной обеспеченности</t>
  </si>
  <si>
    <t>Иные межбюджетные трансферты бюджетам поселений</t>
  </si>
  <si>
    <t xml:space="preserve">Иные межбюджетные трансферты на софинансирование вопросов местного значения </t>
  </si>
  <si>
    <t>НАЦИОНАЛЬНАЯ БЕЗОПАСНОСТЬ И ПРАВООХРАНИТЕЛЬНАЯ ДЕЯТЕЛЬНОСТЬ</t>
  </si>
  <si>
    <t>Обеспечение функционирования Главы муниципального образования</t>
  </si>
  <si>
    <t>54  1 7867</t>
  </si>
  <si>
    <t>800</t>
  </si>
  <si>
    <t xml:space="preserve">Иные бюджетные ассигнования </t>
  </si>
  <si>
    <t>Расходы на выплаты персоналу персоналу казенных учреждений</t>
  </si>
  <si>
    <t>Иные выплаты персоналу государственных (муниципальных) органов, за исключением фонда оплаты труда</t>
  </si>
  <si>
    <t>Непрограмные расходы по отдельным видам транспорта</t>
  </si>
  <si>
    <t xml:space="preserve">Мероприятия по отдельным видам транспорта </t>
  </si>
  <si>
    <t>810</t>
  </si>
  <si>
    <t>Субсидии юридическим лицам (кроме некомерческих организаций), индивидуальным предпринимателям, физическим лицам</t>
  </si>
  <si>
    <t>66 0 8306</t>
  </si>
  <si>
    <t>Мероприятия по отдельным видам транспорта за счет средств бюджетов поселений</t>
  </si>
  <si>
    <t>67 0 7824</t>
  </si>
  <si>
    <t xml:space="preserve">Субсидии гражданам на приобретение жилья </t>
  </si>
  <si>
    <t>Обеспечение равной доступности услуг общественного транспорта для категорий граждан</t>
  </si>
  <si>
    <t>Доплаты к пенсиям муниципальных  служащих и выборных должностных лиц</t>
  </si>
  <si>
    <t>Обеспечение деятельности в сфере опеки и попечительства</t>
  </si>
  <si>
    <t>Реализация мероприятий в области управления муниципальной собственностью</t>
  </si>
  <si>
    <t>12 1 8040</t>
  </si>
  <si>
    <t>Мероприятия в сфере культуры и искусства</t>
  </si>
  <si>
    <t>Пособия, компенсации и иные социальные выплаты гражданам, кроме публичных нормативных обязательств</t>
  </si>
  <si>
    <t>Мероприятия в области социальной политики, осуществляемые муниципальными органами</t>
  </si>
  <si>
    <t>Расходы на исполнение судебных актов по обращению взыскания на средства  бюджета муниципального образования</t>
  </si>
  <si>
    <t>Прочие выплаты по обязательствам муниципального образования</t>
  </si>
  <si>
    <t>Спорт высших достижений</t>
  </si>
  <si>
    <t>Муниципальная программа "Развитие территориального общественного самоуправления в Плесецком районе"</t>
  </si>
  <si>
    <t>Мероприятия в сфере профилактики правонарушений</t>
  </si>
  <si>
    <t>ОХРАНА ОКРУЖАЮЩЕЙ СРЕДЫ</t>
  </si>
  <si>
    <t>Охрана объектов растительного и животного мира и среды их обитания</t>
  </si>
  <si>
    <t>Муниципальная программа "Охрана окружающей среды и обеспечение экологической безопасности населения Плесецкого района на 2015-2017 годы"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</si>
  <si>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</si>
  <si>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в сфере гражданской обороны и защиты населения и территорий от чрезвычайных ситуаций</t>
  </si>
  <si>
    <t>Реализация образовательных программ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</si>
  <si>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</si>
  <si>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</si>
  <si>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Приобретение товаров, работ, услуг в пользу граждан в целях их социального обеспечения</t>
  </si>
  <si>
    <t>Муниципальная программа муниципального образования "Плесецкий муниципальный район" "Развитие системы образования"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</si>
  <si>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</si>
  <si>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</si>
  <si>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</si>
  <si>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Подпрограмма "Развитие системы отдыха и оздоровления детей"</t>
  </si>
  <si>
    <t>Подпрограмма "Совершенствование системы предоставления услуг в сфере образования"</t>
  </si>
  <si>
    <t>58 0 8910</t>
  </si>
  <si>
    <t>400</t>
  </si>
  <si>
    <t>Вид   расходов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</si>
  <si>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</si>
  <si>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</si>
  <si>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Коммунальное хозяйство</t>
  </si>
  <si>
    <t>831</t>
  </si>
  <si>
    <t>03 0 00 00000</t>
  </si>
  <si>
    <t>03 1 00 00000</t>
  </si>
  <si>
    <t>03 1 00 78620</t>
  </si>
  <si>
    <t>03 1 00 80100</t>
  </si>
  <si>
    <t>03 1 00 80440</t>
  </si>
  <si>
    <t>03 2 00 00000</t>
  </si>
  <si>
    <t>03 2 00 78620</t>
  </si>
  <si>
    <t>03 2 00 80100</t>
  </si>
  <si>
    <t>03 2 00 80440</t>
  </si>
  <si>
    <t>03 3 00 00000</t>
  </si>
  <si>
    <t>03 3 00 78620</t>
  </si>
  <si>
    <t>03 3 00 80100</t>
  </si>
  <si>
    <t>04 0 00 00000</t>
  </si>
  <si>
    <t>03 5 00 00000</t>
  </si>
  <si>
    <t>03 5 00 78320</t>
  </si>
  <si>
    <t>04 0 00 81650</t>
  </si>
  <si>
    <t>Мероприятия в сфере охраны окружающей среды и обеспечения экологической безопасности населения</t>
  </si>
  <si>
    <t>03 4 00 00000</t>
  </si>
  <si>
    <t>03 4 00 80010</t>
  </si>
  <si>
    <t>03 4 00 80440</t>
  </si>
  <si>
    <t>03 1 00 78650</t>
  </si>
  <si>
    <t>06 0 00 00000</t>
  </si>
  <si>
    <t>06 1 00 00000</t>
  </si>
  <si>
    <t>06 1 00 80430</t>
  </si>
  <si>
    <t>54 0 00 0000</t>
  </si>
  <si>
    <t>54 1 00 0000</t>
  </si>
  <si>
    <t>54 1 00 78680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</si>
  <si>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</si>
  <si>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</si>
  <si>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54 1 00 78690</t>
  </si>
  <si>
    <t>54 1 00 80010</t>
  </si>
  <si>
    <t>55 0 00 00000</t>
  </si>
  <si>
    <t>07 0 00 00000</t>
  </si>
  <si>
    <t>70 0 00 00000</t>
  </si>
  <si>
    <t>70 0 00 80020</t>
  </si>
  <si>
    <t>56 0 00  00000</t>
  </si>
  <si>
    <t>56 0 00 51180</t>
  </si>
  <si>
    <t>Непрограммные расходы в области мобилизационной и вневойсковой подготовки</t>
  </si>
  <si>
    <t>05 0 00 00000</t>
  </si>
  <si>
    <t>58 0 00 00000</t>
  </si>
  <si>
    <t>50 0 00 00000</t>
  </si>
  <si>
    <t>50 3 00 00000</t>
  </si>
  <si>
    <t>60 0 00 00000</t>
  </si>
  <si>
    <t>60 0 00 78240</t>
  </si>
  <si>
    <t>61 0 00 00000</t>
  </si>
  <si>
    <t>62 0 00 00000</t>
  </si>
  <si>
    <t>62 0 00 81750</t>
  </si>
  <si>
    <t>50 1 00 00000</t>
  </si>
  <si>
    <t>50 1 00 78010</t>
  </si>
  <si>
    <t>50 1 00 88010</t>
  </si>
  <si>
    <t>50  3 00 88230</t>
  </si>
  <si>
    <t>51 0 00 00000</t>
  </si>
  <si>
    <t>51 1 00 00000</t>
  </si>
  <si>
    <t>51 1 00 80010</t>
  </si>
  <si>
    <t>54 0 00 00000</t>
  </si>
  <si>
    <t>54 1 00 00000</t>
  </si>
  <si>
    <t>54 1 00 78700</t>
  </si>
  <si>
    <t>54 1 00 78710</t>
  </si>
  <si>
    <t>11 0 00 00000</t>
  </si>
  <si>
    <t>66 0 00 00000</t>
  </si>
  <si>
    <t>66 0 00 83050</t>
  </si>
  <si>
    <t>08 0 00 00000</t>
  </si>
  <si>
    <t>08 0 00 83050</t>
  </si>
  <si>
    <t>60 0 00 80540</t>
  </si>
  <si>
    <t>12 0 00 00000</t>
  </si>
  <si>
    <t>12 1 00 00000</t>
  </si>
  <si>
    <t>12 1 00 80100</t>
  </si>
  <si>
    <t>12 1 00 78240</t>
  </si>
  <si>
    <t>12 2 00 00000</t>
  </si>
  <si>
    <t>12 2 00 80400</t>
  </si>
  <si>
    <t>68 0 00 00000</t>
  </si>
  <si>
    <t>68 0 00 87050</t>
  </si>
  <si>
    <t>61 2 00 00000</t>
  </si>
  <si>
    <t>61 2 00 78910</t>
  </si>
  <si>
    <t>13 0 00 00000</t>
  </si>
  <si>
    <t>10 0 00 00000</t>
  </si>
  <si>
    <t>06 2 00 00000</t>
  </si>
  <si>
    <t>06 2 00 80420</t>
  </si>
  <si>
    <t>Итого по администрации МО "Плесецкий район"</t>
  </si>
  <si>
    <t>61 3 00 00000</t>
  </si>
  <si>
    <t>61 3 00 78730</t>
  </si>
  <si>
    <t>54  0 00 00000</t>
  </si>
  <si>
    <t>69 0 00 00000</t>
  </si>
  <si>
    <t>69 0 00 81020</t>
  </si>
  <si>
    <t>69 0 00 81030</t>
  </si>
  <si>
    <t>69 0 00 82040</t>
  </si>
  <si>
    <t>52 0 00 00000</t>
  </si>
  <si>
    <t>52 1 00 00000</t>
  </si>
  <si>
    <t>52 1 00 80010</t>
  </si>
  <si>
    <t>52 2 00 00000</t>
  </si>
  <si>
    <t>52 2 00 80010</t>
  </si>
  <si>
    <t>53 0 00 00000</t>
  </si>
  <si>
    <t>53 2 00 00000</t>
  </si>
  <si>
    <t>53 2 00 80010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</si>
  <si>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</si>
  <si>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Фонд оплаты труда государственных (муниципальных) органов </t>
  </si>
  <si>
    <t>11 0 00 80530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</si>
  <si>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</si>
  <si>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03 2 00 78330</t>
  </si>
  <si>
    <t>Судебная система</t>
  </si>
  <si>
    <t>03 5 00 S8320</t>
  </si>
  <si>
    <t>Мероприятия по проведению оздоровительной кампании детей (районный бюджет)</t>
  </si>
  <si>
    <t>03 2 00 S8330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</si>
  <si>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</si>
  <si>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61 1 00 R0820</t>
  </si>
  <si>
    <t>61 1 00 00000</t>
  </si>
  <si>
    <t>07 0 00 S8040</t>
  </si>
  <si>
    <t>Поддержка территориального общественного самоуправления (районный бюджет)</t>
  </si>
  <si>
    <t>обл</t>
  </si>
  <si>
    <t>местн</t>
  </si>
  <si>
    <t xml:space="preserve">местн с -5,5% </t>
  </si>
  <si>
    <t>01 0 00 S2460</t>
  </si>
  <si>
    <t>Мероприятия в сфере сельского хозяйства</t>
  </si>
  <si>
    <t>01 0 00 00000</t>
  </si>
  <si>
    <t>Муниципальная программа "Развитие агропромышленного комплекса Плесецкого района на 2013-2016 годы"</t>
  </si>
  <si>
    <t>Сельское хозяйство и рыбаловство</t>
  </si>
  <si>
    <t>Благоустройство</t>
  </si>
  <si>
    <t>Сельское хозяйство и рыболовство</t>
  </si>
  <si>
    <t>Иные пенсии, социальные доплаты к пенсиям</t>
  </si>
  <si>
    <r>
      <t>Иные выплаты персоналу</t>
    </r>
    <r>
      <rPr>
        <sz val="10"/>
        <rFont val="Times New Roman Cyr"/>
        <family val="1"/>
      </rPr>
      <t xml:space="preserve"> учреждений, за исключением фонда оплаты труда</t>
    </r>
  </si>
  <si>
    <t>Взносы по обязательному социальному страхованию на выплаты по оплате труда работников и иные выплаты работникам учреждений</t>
  </si>
  <si>
    <r>
      <t>Иные выплаты персоналу</t>
    </r>
    <r>
      <rPr>
        <sz val="10"/>
        <rFont val="Times New Roman Cyr"/>
        <family val="0"/>
      </rPr>
      <t xml:space="preserve"> учреждений, за исключением фонда оплаты труда</t>
    </r>
  </si>
  <si>
    <t>по разделам, подразделам классификации расходов бюджетов</t>
  </si>
  <si>
    <t>16 0 00 00000</t>
  </si>
  <si>
    <t>Субсидии автономным учреждениям</t>
  </si>
  <si>
    <t>Субсидии автономным учреждениям на иные цели</t>
  </si>
  <si>
    <t>Субсидии автономным учреждениям на  финансовое обеспечение государственного (муниципального) задания на оказание государственных (муниципальных) услуг (выполнение работ)</t>
  </si>
  <si>
    <t>Мероприятия  на развитие архивного дела</t>
  </si>
  <si>
    <t>16 0 00 80480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</si>
  <si>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</si>
  <si>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</si>
  <si>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Социальное обеспечение и иные выплаты населению</t>
  </si>
  <si>
    <t>Иные выплаты населению</t>
  </si>
  <si>
    <t xml:space="preserve">Закупка товаров, работ, услуг в целях капитального
ремонта государственного (муниципального) имущества
</t>
  </si>
  <si>
    <t>Капитальные вложения в объекты государственной (муниципальной) собственности</t>
  </si>
  <si>
    <t>14 0 00 80530</t>
  </si>
  <si>
    <t>14 0 00 00000</t>
  </si>
  <si>
    <t>Прочие расходы органов местного самоуправления. Связанных с общегосударственным управлением</t>
  </si>
  <si>
    <t>Проведение выборов в Собрание депутатов МО "Плесецкий муниципальный район"</t>
  </si>
  <si>
    <t>Специальные расходы</t>
  </si>
  <si>
    <t>Дотация на обеспечение мер по обеспечению сбалансированности бюджетов поселений</t>
  </si>
  <si>
    <t>50 2 00 00000</t>
  </si>
  <si>
    <t>Дотация на обеспечение  сбалансированности бюджетов поселений</t>
  </si>
  <si>
    <t>50 2 00 880300</t>
  </si>
  <si>
    <t xml:space="preserve">64 0 00 00000 </t>
  </si>
  <si>
    <t>64 0 00 81160</t>
  </si>
  <si>
    <t>323</t>
  </si>
  <si>
    <t>320</t>
  </si>
  <si>
    <t>05 1 00 00000</t>
  </si>
  <si>
    <t>05 1 00 81520</t>
  </si>
  <si>
    <t>к решению собрания депутатов</t>
  </si>
  <si>
    <t>МО "Плесецкий муниципальный район"</t>
  </si>
  <si>
    <t>Сумма, тыс.рублей</t>
  </si>
  <si>
    <t>58 0 00 88120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</si>
  <si>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районного бюджета</t>
  </si>
  <si>
    <t>Иные бюджетные ассигнования</t>
  </si>
  <si>
    <t>811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</si>
  <si>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</si>
  <si>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54 1 00 51200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</si>
  <si>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Россиской Федерации</t>
  </si>
  <si>
    <t>50 3 00 78310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</si>
  <si>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2012года №597 "О мероприятиях по реализации государственной социальной политики" (Областной бюджет)</t>
  </si>
  <si>
    <t>50 3 00 S8310</t>
  </si>
  <si>
    <t xml:space="preserve"> Повышение средней заработной платы работников муниципальных учреждений культуры в целях реализации Указа Президента Российской Федерации от 07 мая 2012года №597"О мероприятиях по реализации государственной социальной политики" (районный бюджет)</t>
  </si>
  <si>
    <t>12 1 00 78310</t>
  </si>
  <si>
    <t>12 1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</si>
  <si>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2012года №597 "О мероприятиях по реализации государственной социальной политики"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</si>
  <si>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</si>
  <si>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</si>
  <si>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</si>
  <si>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Исполнение судебных актов</t>
  </si>
  <si>
    <t>Муниципальная программа "Профилактика безнадзорности и правонарушений несовершеннолетних и защита их прав на 2018-2020 годы"</t>
  </si>
  <si>
    <t>Муниципальная программа "Развитие архивного дела в муниципальном образовании "Плесецкий муниципальный район" на 2018-2020 годы"</t>
  </si>
  <si>
    <t>Муниципальная программа "Охрана окружающей среды и обеспечение экологической безопасности населения Плесецкого района на 2018-2020 годы"</t>
  </si>
  <si>
    <t>12 3 00 80400</t>
  </si>
  <si>
    <t>12 3 00 00000</t>
  </si>
  <si>
    <t>Подпрограмма "Развитие туризма на территории Плесецкого района на 2017-2020гг."</t>
  </si>
  <si>
    <t>Мероприятия в области туризма</t>
  </si>
  <si>
    <t>Расходы на исполнение судебных актов по обращению взыскания на средства бюджета муниципального образования</t>
  </si>
  <si>
    <t>Непрограммные расходы в области жилищно-коммунального хозяйства</t>
  </si>
  <si>
    <t>59 0 00 00000</t>
  </si>
  <si>
    <t>Мероприятия в области жилищно-коммунального хозяйства</t>
  </si>
  <si>
    <t>59 0 00 83600</t>
  </si>
  <si>
    <t>Мероприятия по организации водоснабжения населения и водоотведения</t>
  </si>
  <si>
    <t>59 0 00 83610</t>
  </si>
  <si>
    <t>Мероприятия по организации деятельности по сбору (в том числе раздельному сбору) и транспортированию твердых коммунальных отходов</t>
  </si>
  <si>
    <t>59 0 00 83620</t>
  </si>
  <si>
    <t xml:space="preserve">Благоустройство </t>
  </si>
  <si>
    <t>Мероприятия по организации ритуальных услуг и содержанию мест захоронения</t>
  </si>
  <si>
    <t>59 0 00 83630</t>
  </si>
  <si>
    <t>Другие вопросы в области жилищно-коммунального хозяйства</t>
  </si>
  <si>
    <t xml:space="preserve">Дополнительное образование </t>
  </si>
  <si>
    <t>03 2 00 80310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</si>
  <si>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</si>
  <si>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</si>
  <si>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</si>
  <si>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в том числе: строительство школы п.Оксовский Плесецкого района</t>
  </si>
  <si>
    <t xml:space="preserve">Сумма, предусмотренная решением о бюджете,  тыс. рублей </t>
  </si>
  <si>
    <t>58 0 00 7812Д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</si>
  <si>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</si>
  <si>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07 0 00 S8420</t>
  </si>
  <si>
    <t>03 1 00 78390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</si>
  <si>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</si>
  <si>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03 2 00 78390</t>
  </si>
  <si>
    <t>03 3 00 78390</t>
  </si>
  <si>
    <t>61 1 00 78770</t>
  </si>
  <si>
    <t>54  1 00 78791</t>
  </si>
  <si>
    <t>Осуществление  государственных полномочий Архангельской области по созданию комиссий по делам несовершеннолетних и защите их прав</t>
  </si>
  <si>
    <t>Осуществление переданных органам местнго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</si>
  <si>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61 3 00 78792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</si>
  <si>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</si>
  <si>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</si>
  <si>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54  1 00 78790</t>
  </si>
  <si>
    <t>Единая субвенция местным бюджетам</t>
  </si>
  <si>
    <t>61 3 00 78790</t>
  </si>
  <si>
    <t>03 5 00 80100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</si>
  <si>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</si>
  <si>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</si>
  <si>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Муниципальная программа "Обеспечение жильем молодых семей на 2018-2020 годы"</t>
  </si>
  <si>
    <t>13 0 01 L4970</t>
  </si>
  <si>
    <t>Муниципальная программа "Устойчивое развитие сельских территорий в муниципальном образовании "Плесецкий муниципальный район" (2018-2020 годы)"</t>
  </si>
  <si>
    <t>Реализация мероприятий по устойчивому развитию сельских территорий</t>
  </si>
  <si>
    <t>10 0 00 L5670</t>
  </si>
  <si>
    <t>Расходы на выплаты персоналу государственных (муниципальных) органов</t>
  </si>
  <si>
    <t>59 0 00 83640</t>
  </si>
  <si>
    <t>Взносы на капитальный ремонт по муниципальному жилищному фонду</t>
  </si>
  <si>
    <t>50 3 00 88370</t>
  </si>
  <si>
    <t xml:space="preserve">Реализация мероприятий по обеспечению жильем молодых семей </t>
  </si>
  <si>
    <t>50 3 00 78230</t>
  </si>
  <si>
    <t>Софинансирование вопросов местного значения</t>
  </si>
  <si>
    <t>Муниципальная программа "Профилактика правонарушений, коррупции и незаконного потребления наркотических средств и психотропных веществ, реабилитации и ресоциализации потребителей наркотических средств и психотропных веществ на территории Плесецкого района на 2018-2020 годы"</t>
  </si>
  <si>
    <t>Муниципальная  программа "Развитие физической культуры и спорта и повышение эффективности реализации молодежной политики на территории Плесецкого района на 2018-2020 годы"</t>
  </si>
  <si>
    <t>Подпрограмма "Развитие физической культуры и спорта на территории Плесецкого района на 2018-2020 годы"</t>
  </si>
  <si>
    <t>Муниципальная программа "Предупреждение и ликвидация последствий чрезвычайных ситуаций природного и техногенного характера, проявлений экстремизма и терроризма, реализация мер пожарной безопасности, безопасности на водных объектах и развитие гражданской обороны в муниципальном образовании "Плесецкий муниципальный район" на 2018-2020 гг."</t>
  </si>
  <si>
    <t>Подпрограмма №1 "Противодействие экстремизму и профилактика терроризма на территории муниципального образования "Плесецкий муниципальный район "                             на 2018-2020годы."</t>
  </si>
  <si>
    <t>Муниципальная программа "Развитие общественного пассажирского транспорта в муниципальном образовании "Плесецкий муниципальный район" на 2018-2020 годы"</t>
  </si>
  <si>
    <t>Муниципальная программа "Развитие сферы культуры на территории муниципального образования " Плесецкий муниципальный район" на 2018-2020 годы"</t>
  </si>
  <si>
    <t>Подпрограмма "Библиотечное обслуживание населения на территории Плесецкого райлна на 2018-2020 годы"</t>
  </si>
  <si>
    <t>Подпрограмма "Организация досуга населения на территории Плесецкого района на 2018-2020 годы"</t>
  </si>
  <si>
    <t>Подпрограмма  "Молодежь Плесецкого района на 2018-2020 годы"</t>
  </si>
  <si>
    <t>УПРАВЛЕНИЕ МУНИЦИПАЛЬНОГО ИМУЩЕСТВА, ЗЕМЕЛЬНЫХ ОТНОШЕНИЙ, АРХИТЕКТУРЫ, СТРОИТЕЛЬСТВА И ЖИЛИЩНО-КОММУНАЛЬНОГО ХОЗЯЙСТВА АДМИНИСТРАЦИИ  МУНИЦИПАЛЬНОГО ОБРАЗОВАНИЯ "ПЛЕСЕЦКИЙ РАЙОН"</t>
  </si>
  <si>
    <t>ИТОГО по управлению муниципальным имуществом</t>
  </si>
  <si>
    <t xml:space="preserve">Прочая закупка товаров, работ и услуг </t>
  </si>
  <si>
    <t>Прочая закупка товаров, работ и услуг</t>
  </si>
  <si>
    <t>Исполнение судебных актов Российской Федерации и мировых соглашений по возмещению причиненного вреда</t>
  </si>
  <si>
    <t>ИМТ бюджетам муниципальных образований на осуществление части полномочий по решению вопросов местного значения по приему и передаче в органы регистрационного учета документов для регистрации и снятия с регистрационного учета граждан Российской Федерации по месту пребывания и месту жительства</t>
  </si>
  <si>
    <t xml:space="preserve">Фонд оплаты труда учреждений </t>
  </si>
  <si>
    <t>03 1 00 78030</t>
  </si>
  <si>
    <t>Поддержка мер по обеспечению сбалансированности местных бюджетов</t>
  </si>
  <si>
    <t>03 1 00 S6830</t>
  </si>
  <si>
    <t>Укрепление материально-техническйо базы муниципальных дошкольных образовательных организаций</t>
  </si>
  <si>
    <t>03 1 00 S8260</t>
  </si>
  <si>
    <t>Капитальный ремонт муниципальных дошкольных образовательных организаций</t>
  </si>
  <si>
    <t>55 0 00 71400</t>
  </si>
  <si>
    <t>Резервный фонд Правительства Архангельской области</t>
  </si>
  <si>
    <t>03 2 00 78030</t>
  </si>
  <si>
    <t xml:space="preserve">Субсидии бюджетным учреждениям на  финансовое обеспечение государственного (муниципального) задания на оказание государственных (муниципальных) услуг (выполнение работ) </t>
  </si>
  <si>
    <t>03 2 E2 50970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</si>
  <si>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</si>
  <si>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Резервный фонд</t>
  </si>
  <si>
    <t>03 3 00 78030</t>
  </si>
  <si>
    <t>70 0 00 78030</t>
  </si>
  <si>
    <t>Расходы на исполнение судебных актов по обращению взыскания на средствабюджета муниципального образования за счет средств дотации на поддержку мер по обеспечению сбалансированности местных бюджетов</t>
  </si>
  <si>
    <t>50 0 00 78030</t>
  </si>
  <si>
    <t>50 3 00 88230</t>
  </si>
  <si>
    <t>50 3 00 88270</t>
  </si>
  <si>
    <t>50 3 00 88380</t>
  </si>
  <si>
    <t>50 3 00 88390</t>
  </si>
  <si>
    <t>Иные межбюджетные трансферты на софинансирование вопросов местного значения</t>
  </si>
  <si>
    <t>ИМТ на обеспечение достижения целевого показателя-уровень средней заработной платы работников муниципальных учреждений культуры</t>
  </si>
  <si>
    <t>ИМТ на недопущение роста кредиторской задолженности муниципальных образований</t>
  </si>
  <si>
    <t>ИМТ на компенсацию неисполнения расчетного объема дополнительных доходов по земельному налогу по соответствующему поселению, связанные с измененийем налогового законодательства в части отмены льгот или увеличения ставки для образовательных учреждений</t>
  </si>
  <si>
    <t>55 0 00 81400</t>
  </si>
  <si>
    <t>Резервный фонд администрации муниципального образования</t>
  </si>
  <si>
    <t>300</t>
  </si>
  <si>
    <t>360</t>
  </si>
  <si>
    <t>64 0 00 0000</t>
  </si>
  <si>
    <t>64 0 00 81120</t>
  </si>
  <si>
    <t>850</t>
  </si>
  <si>
    <t>Прочие расходы органов местного самоуправления, связанных с общегосударственным управлением</t>
  </si>
  <si>
    <t>Уплата членского взноса в ассоциацию "Совет муниципальных образований Архангельской области"</t>
  </si>
  <si>
    <t>58 0 00 90012</t>
  </si>
  <si>
    <t>Иные межбюджетные трансферты бюджету муниципального района на увеличение бюджетных ассигнований дорожного фонда муниципального района, направленные на решение вопросов дорожной деятельности на территории сельского поселения, выделевшего средства</t>
  </si>
  <si>
    <t>58 0 00 S875Д</t>
  </si>
  <si>
    <t>520</t>
  </si>
  <si>
    <t>Ремонт автомобильных дорог общего пользования местного значения в муниципальных районах и городских округах Архангельской области (дорожный фонд Архангельской области)</t>
  </si>
  <si>
    <t>59 0 00 83650</t>
  </si>
  <si>
    <t>Прочие расходы по муниципальному жилищному фонду</t>
  </si>
  <si>
    <t>04 0 00 S6740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</si>
  <si>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</si>
  <si>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17 0 00 00000</t>
  </si>
  <si>
    <t>17 0 F2 55550</t>
  </si>
  <si>
    <t>523</t>
  </si>
  <si>
    <t>Муниципальная программа "Формирование современной городской среды на территории Плесецкого района на 2018-2022 годы"</t>
  </si>
  <si>
    <t>Мероприятия в рамках регионального проекта "Формирование комфортной городской среды в Архангельской области"</t>
  </si>
  <si>
    <t>17 0 F2 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</si>
  <si>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</si>
  <si>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Консолидированные субсидии</t>
  </si>
  <si>
    <t>06 0 00 S8530</t>
  </si>
  <si>
    <t>Мероприятия по реализации молодежной политики в муниципальных образованиях</t>
  </si>
  <si>
    <t>МОЛОДЕЖНАЯ ПОЛИТИКА</t>
  </si>
  <si>
    <t xml:space="preserve">Прочая закупка товаров, работ и услуг  </t>
  </si>
  <si>
    <t>12 1 00 S6820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</si>
  <si>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</si>
  <si>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12 2 00 L4670</t>
  </si>
  <si>
    <t>Субсидии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</si>
  <si>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</si>
  <si>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243</t>
  </si>
  <si>
    <t>Закупка товаров, работ, услуг в целях капитального ремонта государственного (муниципального) имущества</t>
  </si>
  <si>
    <t>10 0 00 78130</t>
  </si>
  <si>
    <t>Реализация мероприятий по улучшению жилищных условий граждан, проживающих в сельской местности, в том числе молодых семей и молодых специалистов</t>
  </si>
  <si>
    <t>13 0 01 S8510</t>
  </si>
  <si>
    <t>Реализация мероприятий по обеспечению жильем молодых семей</t>
  </si>
  <si>
    <t>06 1 00 S8520</t>
  </si>
  <si>
    <t>Мероприятия по развитию физической культуры и спорта в муниципальных образованиях</t>
  </si>
  <si>
    <t>53 2 00 90010</t>
  </si>
  <si>
    <t>Выполнение полномочий по внешнему финансовому контролю в соответствии с заключенными соглашениями</t>
  </si>
  <si>
    <t>Отчет об исполнении бюджета муниципального района за 2019 год</t>
  </si>
  <si>
    <t>ОТЧЕТ ОБ ИСПОЛНЕНИИ БЮДЖЕТА МУНИЦИПАЛЬНОГО РАЙОНА ЗА 2019 ГОД</t>
  </si>
  <si>
    <t>ПО ВЕДОМСТВЕННОЙ СТРУКТУРЕ РАСХОДОВ БЮДЖЕТА</t>
  </si>
  <si>
    <t xml:space="preserve">от    июня 2020 года  № </t>
  </si>
  <si>
    <t xml:space="preserve">от  июня 2020  года №  </t>
  </si>
  <si>
    <t>Приложение № 5</t>
  </si>
  <si>
    <t>Приложение № 6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</si>
</sst>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.0_р_._-;\-* #,##0.0_р_._-;_-* &quot;-&quot;?_р_._-;_-@_-"/>
    <numFmt numFmtId="182" formatCode="_-* #,##0_р_._-;\-* #,##0_р_._-;_-* &quot;-&quot;??_р_._-;_-@_-"/>
    <numFmt numFmtId="183" formatCode="0.0"/>
    <numFmt numFmtId="184" formatCode="_-* #,##0.000_р_._-;\-* #,##0.000_р_._-;_-* &quot;-&quot;??_р_._-;_-@_-"/>
    <numFmt numFmtId="185" formatCode="_-* #,##0.0_р_._-;\-* #,##0.0_р_._-;_-* &quot;-&quot;???_р_._-;_-@_-"/>
    <numFmt numFmtId="186" formatCode="#,##0.0"/>
    <numFmt numFmtId="187" formatCode="0.000"/>
    <numFmt numFmtId="188" formatCode="0.0000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  <numFmt numFmtId="192" formatCode="0.0%"/>
    <numFmt numFmtId="193" formatCode="_-* #,##0.00_р_._-;\-* #,##0.00_р_._-;_-* &quot;-&quot;?_р_._-;_-@_-"/>
    <numFmt numFmtId="194" formatCode="_-* #,##0_р_._-;\-* #,##0_р_._-;_-* &quot;-&quot;?_р_._-;_-@_-"/>
    <numFmt numFmtId="195" formatCode="0000"/>
    <numFmt numFmtId="196" formatCode="#,##0_р_."/>
    <numFmt numFmtId="197" formatCode="#,##0.0_р_."/>
    <numFmt numFmtId="198" formatCode="#,##0.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_ ;\-#,##0.0\ "/>
    <numFmt numFmtId="204" formatCode="_-* #,##0.0000_р_._-;\-* #,##0.0000_р_._-;_-* &quot;-&quot;??_р_._-;_-@_-"/>
    <numFmt numFmtId="205" formatCode="_-* #,##0.00000_р_._-;\-* #,##0.00000_р_._-;_-* &quot;-&quot;??_р_._-;_-@_-"/>
    <numFmt numFmtId="206" formatCode="[$-FC19]d\ mmmm\ yyyy\ &quot;г.&quot;"/>
  </numFmts>
  <fonts count="54">
    <font>
      <sz val="10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1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i/>
      <sz val="10"/>
      <name val="Times New Roman"/>
      <family val="1"/>
    </font>
    <font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10" xfId="0" applyFont="1" applyFill="1" applyBorder="1" applyAlignment="1">
      <alignment horizontal="justify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justify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180" fontId="1" fillId="0" borderId="11" xfId="60" applyNumberFormat="1" applyFont="1" applyFill="1" applyBorder="1" applyAlignment="1">
      <alignment/>
    </xf>
    <xf numFmtId="180" fontId="1" fillId="0" borderId="12" xfId="60" applyNumberFormat="1" applyFont="1" applyFill="1" applyBorder="1" applyAlignment="1">
      <alignment/>
    </xf>
    <xf numFmtId="180" fontId="7" fillId="0" borderId="11" xfId="60" applyNumberFormat="1" applyFont="1" applyFill="1" applyBorder="1" applyAlignment="1">
      <alignment/>
    </xf>
    <xf numFmtId="180" fontId="7" fillId="0" borderId="12" xfId="60" applyNumberFormat="1" applyFont="1" applyFill="1" applyBorder="1" applyAlignment="1">
      <alignment/>
    </xf>
    <xf numFmtId="0" fontId="1" fillId="0" borderId="11" xfId="0" applyFont="1" applyFill="1" applyBorder="1" applyAlignment="1">
      <alignment horizontal="justify"/>
    </xf>
    <xf numFmtId="0" fontId="1" fillId="0" borderId="11" xfId="0" applyFont="1" applyFill="1" applyBorder="1" applyAlignment="1">
      <alignment horizontal="justify"/>
    </xf>
    <xf numFmtId="0" fontId="1" fillId="0" borderId="11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justify" wrapText="1"/>
    </xf>
    <xf numFmtId="180" fontId="7" fillId="0" borderId="12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justify"/>
    </xf>
    <xf numFmtId="180" fontId="7" fillId="0" borderId="13" xfId="60" applyNumberFormat="1" applyFont="1" applyFill="1" applyBorder="1" applyAlignment="1">
      <alignment/>
    </xf>
    <xf numFmtId="180" fontId="1" fillId="0" borderId="13" xfId="60" applyNumberFormat="1" applyFont="1" applyFill="1" applyBorder="1" applyAlignment="1">
      <alignment/>
    </xf>
    <xf numFmtId="0" fontId="2" fillId="0" borderId="11" xfId="0" applyFont="1" applyFill="1" applyBorder="1" applyAlignment="1">
      <alignment horizontal="justify"/>
    </xf>
    <xf numFmtId="180" fontId="1" fillId="0" borderId="14" xfId="60" applyNumberFormat="1" applyFont="1" applyFill="1" applyBorder="1" applyAlignment="1">
      <alignment/>
    </xf>
    <xf numFmtId="0" fontId="1" fillId="0" borderId="10" xfId="60" applyNumberFormat="1" applyFont="1" applyFill="1" applyBorder="1" applyAlignment="1">
      <alignment horizontal="justify" wrapText="1"/>
    </xf>
    <xf numFmtId="0" fontId="2" fillId="0" borderId="11" xfId="60" applyNumberFormat="1" applyFont="1" applyFill="1" applyBorder="1" applyAlignment="1">
      <alignment horizontal="justify" wrapText="1"/>
    </xf>
    <xf numFmtId="0" fontId="1" fillId="0" borderId="11" xfId="0" applyFont="1" applyFill="1" applyBorder="1" applyAlignment="1">
      <alignment horizontal="justify" wrapText="1"/>
    </xf>
    <xf numFmtId="0" fontId="1" fillId="0" borderId="11" xfId="0" applyFont="1" applyFill="1" applyBorder="1" applyAlignment="1">
      <alignment horizontal="justify" vertical="justify"/>
    </xf>
    <xf numFmtId="0" fontId="1" fillId="0" borderId="11" xfId="60" applyNumberFormat="1" applyFont="1" applyFill="1" applyBorder="1" applyAlignment="1">
      <alignment horizontal="justify" wrapText="1"/>
    </xf>
    <xf numFmtId="180" fontId="7" fillId="0" borderId="11" xfId="0" applyNumberFormat="1" applyFont="1" applyFill="1" applyBorder="1" applyAlignment="1">
      <alignment/>
    </xf>
    <xf numFmtId="180" fontId="7" fillId="0" borderId="13" xfId="0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 quotePrefix="1">
      <alignment horizontal="center"/>
    </xf>
    <xf numFmtId="0" fontId="1" fillId="0" borderId="11" xfId="6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 quotePrefix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6" xfId="0" applyFont="1" applyFill="1" applyBorder="1" applyAlignment="1" quotePrefix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8" xfId="0" applyFont="1" applyFill="1" applyBorder="1" applyAlignment="1" quotePrefix="1">
      <alignment horizontal="center"/>
    </xf>
    <xf numFmtId="181" fontId="1" fillId="0" borderId="11" xfId="60" applyNumberFormat="1" applyFont="1" applyFill="1" applyBorder="1" applyAlignment="1" quotePrefix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11" xfId="6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justify" vertical="justify"/>
    </xf>
    <xf numFmtId="182" fontId="1" fillId="0" borderId="11" xfId="60" applyNumberFormat="1" applyFont="1" applyFill="1" applyBorder="1" applyAlignment="1" quotePrefix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180" fontId="2" fillId="0" borderId="11" xfId="6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justify"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justify"/>
    </xf>
    <xf numFmtId="49" fontId="1" fillId="0" borderId="18" xfId="0" applyNumberFormat="1" applyFont="1" applyFill="1" applyBorder="1" applyAlignment="1">
      <alignment horizontal="center"/>
    </xf>
    <xf numFmtId="0" fontId="1" fillId="0" borderId="15" xfId="0" applyFont="1" applyFill="1" applyBorder="1" applyAlignment="1" quotePrefix="1">
      <alignment horizontal="center"/>
    </xf>
    <xf numFmtId="0" fontId="2" fillId="0" borderId="11" xfId="0" applyFont="1" applyFill="1" applyBorder="1" applyAlignment="1">
      <alignment horizontal="justify" wrapText="1"/>
    </xf>
    <xf numFmtId="0" fontId="1" fillId="0" borderId="15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justify" wrapText="1"/>
    </xf>
    <xf numFmtId="49" fontId="1" fillId="0" borderId="19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justify"/>
    </xf>
    <xf numFmtId="0" fontId="1" fillId="0" borderId="1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justify"/>
    </xf>
    <xf numFmtId="49" fontId="1" fillId="0" borderId="10" xfId="0" applyNumberFormat="1" applyFont="1" applyFill="1" applyBorder="1" applyAlignment="1" quotePrefix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7" xfId="0" applyFont="1" applyFill="1" applyBorder="1" applyAlignment="1" quotePrefix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5" fillId="0" borderId="11" xfId="60" applyNumberFormat="1" applyFont="1" applyFill="1" applyBorder="1" applyAlignment="1">
      <alignment horizontal="justify" wrapText="1"/>
    </xf>
    <xf numFmtId="0" fontId="2" fillId="0" borderId="10" xfId="60" applyNumberFormat="1" applyFont="1" applyFill="1" applyBorder="1" applyAlignment="1">
      <alignment horizontal="justify" wrapText="1"/>
    </xf>
    <xf numFmtId="0" fontId="5" fillId="0" borderId="10" xfId="60" applyNumberFormat="1" applyFont="1" applyFill="1" applyBorder="1" applyAlignment="1">
      <alignment horizontal="justify" wrapText="1"/>
    </xf>
    <xf numFmtId="49" fontId="1" fillId="0" borderId="1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/>
    </xf>
    <xf numFmtId="0" fontId="5" fillId="0" borderId="10" xfId="0" applyFont="1" applyFill="1" applyBorder="1" applyAlignment="1">
      <alignment horizontal="justify"/>
    </xf>
    <xf numFmtId="0" fontId="1" fillId="0" borderId="10" xfId="0" applyFont="1" applyFill="1" applyBorder="1" applyAlignment="1">
      <alignment horizontal="justify" wrapText="1"/>
    </xf>
    <xf numFmtId="0" fontId="1" fillId="0" borderId="10" xfId="6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justify" vertical="justify"/>
    </xf>
    <xf numFmtId="0" fontId="1" fillId="0" borderId="14" xfId="0" applyFont="1" applyFill="1" applyBorder="1" applyAlignment="1" quotePrefix="1">
      <alignment horizontal="center"/>
    </xf>
    <xf numFmtId="0" fontId="2" fillId="0" borderId="14" xfId="0" applyFont="1" applyFill="1" applyBorder="1" applyAlignment="1" quotePrefix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justify" vertical="justify" wrapText="1"/>
    </xf>
    <xf numFmtId="0" fontId="5" fillId="0" borderId="10" xfId="0" applyFont="1" applyFill="1" applyBorder="1" applyAlignment="1">
      <alignment horizontal="justify" wrapText="1"/>
    </xf>
    <xf numFmtId="49" fontId="1" fillId="0" borderId="2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1" fillId="0" borderId="16" xfId="0" applyFont="1" applyFill="1" applyBorder="1" applyAlignment="1" quotePrefix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1" fillId="0" borderId="10" xfId="6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1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justify" vertical="justify" wrapText="1"/>
    </xf>
    <xf numFmtId="0" fontId="1" fillId="0" borderId="11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justify"/>
    </xf>
    <xf numFmtId="0" fontId="6" fillId="0" borderId="11" xfId="0" applyFont="1" applyFill="1" applyBorder="1" applyAlignment="1">
      <alignment horizontal="justify" wrapText="1"/>
    </xf>
    <xf numFmtId="0" fontId="0" fillId="0" borderId="11" xfId="0" applyFont="1" applyFill="1" applyBorder="1" applyAlignment="1">
      <alignment horizontal="center"/>
    </xf>
    <xf numFmtId="180" fontId="7" fillId="0" borderId="14" xfId="0" applyNumberFormat="1" applyFont="1" applyFill="1" applyBorder="1" applyAlignment="1">
      <alignment/>
    </xf>
    <xf numFmtId="181" fontId="0" fillId="0" borderId="0" xfId="0" applyNumberFormat="1" applyFont="1" applyFill="1" applyAlignment="1">
      <alignment horizontal="center"/>
    </xf>
    <xf numFmtId="0" fontId="1" fillId="33" borderId="11" xfId="0" applyFont="1" applyFill="1" applyBorder="1" applyAlignment="1">
      <alignment horizontal="justify"/>
    </xf>
    <xf numFmtId="49" fontId="1" fillId="33" borderId="1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80" fontId="7" fillId="33" borderId="12" xfId="60" applyNumberFormat="1" applyFont="1" applyFill="1" applyBorder="1" applyAlignment="1">
      <alignment/>
    </xf>
    <xf numFmtId="0" fontId="1" fillId="33" borderId="10" xfId="0" applyFont="1" applyFill="1" applyBorder="1" applyAlignment="1" quotePrefix="1">
      <alignment horizontal="center"/>
    </xf>
    <xf numFmtId="181" fontId="7" fillId="0" borderId="12" xfId="0" applyNumberFormat="1" applyFont="1" applyFill="1" applyBorder="1" applyAlignment="1">
      <alignment horizontal="right"/>
    </xf>
    <xf numFmtId="181" fontId="1" fillId="0" borderId="12" xfId="60" applyNumberFormat="1" applyFont="1" applyFill="1" applyBorder="1" applyAlignment="1">
      <alignment horizontal="right"/>
    </xf>
    <xf numFmtId="181" fontId="1" fillId="0" borderId="11" xfId="60" applyNumberFormat="1" applyFont="1" applyFill="1" applyBorder="1" applyAlignment="1">
      <alignment horizontal="right"/>
    </xf>
    <xf numFmtId="49" fontId="1" fillId="34" borderId="11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10" xfId="60" applyNumberFormat="1" applyFont="1" applyFill="1" applyBorder="1" applyAlignment="1">
      <alignment horizontal="justify" wrapText="1"/>
    </xf>
    <xf numFmtId="0" fontId="1" fillId="34" borderId="11" xfId="0" applyFont="1" applyFill="1" applyBorder="1" applyAlignment="1" quotePrefix="1">
      <alignment horizontal="center"/>
    </xf>
    <xf numFmtId="0" fontId="1" fillId="34" borderId="11" xfId="6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 quotePrefix="1">
      <alignment horizontal="center"/>
    </xf>
    <xf numFmtId="0" fontId="1" fillId="34" borderId="10" xfId="0" applyFont="1" applyFill="1" applyBorder="1" applyAlignment="1">
      <alignment horizontal="justify"/>
    </xf>
    <xf numFmtId="0" fontId="1" fillId="34" borderId="16" xfId="0" applyFont="1" applyFill="1" applyBorder="1" applyAlignment="1">
      <alignment horizontal="center"/>
    </xf>
    <xf numFmtId="181" fontId="0" fillId="34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181" fontId="13" fillId="34" borderId="0" xfId="0" applyNumberFormat="1" applyFont="1" applyFill="1" applyAlignment="1">
      <alignment/>
    </xf>
    <xf numFmtId="183" fontId="0" fillId="0" borderId="0" xfId="0" applyNumberFormat="1" applyFont="1" applyFill="1" applyAlignment="1">
      <alignment/>
    </xf>
    <xf numFmtId="181" fontId="14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8" fillId="0" borderId="12" xfId="0" applyFont="1" applyFill="1" applyBorder="1" applyAlignment="1">
      <alignment horizontal="center"/>
    </xf>
    <xf numFmtId="0" fontId="1" fillId="0" borderId="12" xfId="0" applyFont="1" applyFill="1" applyBorder="1" applyAlignment="1" quotePrefix="1">
      <alignment horizontal="center"/>
    </xf>
    <xf numFmtId="0" fontId="1" fillId="0" borderId="12" xfId="0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 quotePrefix="1">
      <alignment horizontal="center"/>
    </xf>
    <xf numFmtId="171" fontId="0" fillId="0" borderId="0" xfId="0" applyNumberFormat="1" applyFont="1" applyFill="1" applyAlignment="1">
      <alignment/>
    </xf>
    <xf numFmtId="180" fontId="1" fillId="0" borderId="11" xfId="0" applyNumberFormat="1" applyFont="1" applyFill="1" applyBorder="1" applyAlignment="1">
      <alignment horizontal="center"/>
    </xf>
    <xf numFmtId="180" fontId="1" fillId="0" borderId="12" xfId="0" applyNumberFormat="1" applyFont="1" applyFill="1" applyBorder="1" applyAlignment="1" quotePrefix="1">
      <alignment horizontal="center"/>
    </xf>
    <xf numFmtId="180" fontId="1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180" fontId="7" fillId="0" borderId="13" xfId="60" applyNumberFormat="1" applyFont="1" applyFill="1" applyBorder="1" applyAlignment="1">
      <alignment/>
    </xf>
    <xf numFmtId="181" fontId="1" fillId="0" borderId="14" xfId="0" applyNumberFormat="1" applyFont="1" applyFill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vertical="center" wrapText="1"/>
    </xf>
    <xf numFmtId="180" fontId="1" fillId="0" borderId="13" xfId="60" applyNumberFormat="1" applyFont="1" applyFill="1" applyBorder="1" applyAlignment="1">
      <alignment horizontal="right"/>
    </xf>
    <xf numFmtId="180" fontId="1" fillId="0" borderId="13" xfId="60" applyNumberFormat="1" applyFont="1" applyFill="1" applyBorder="1" applyAlignment="1" quotePrefix="1">
      <alignment horizontal="right"/>
    </xf>
    <xf numFmtId="180" fontId="7" fillId="33" borderId="12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80" fontId="7" fillId="35" borderId="12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justify"/>
    </xf>
    <xf numFmtId="49" fontId="1" fillId="35" borderId="11" xfId="0" applyNumberFormat="1" applyFont="1" applyFill="1" applyBorder="1" applyAlignment="1">
      <alignment horizontal="center"/>
    </xf>
    <xf numFmtId="0" fontId="1" fillId="0" borderId="10" xfId="60" applyNumberFormat="1" applyFont="1" applyFill="1" applyBorder="1" applyAlignment="1">
      <alignment horizontal="left" wrapText="1"/>
    </xf>
    <xf numFmtId="183" fontId="1" fillId="0" borderId="12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justify"/>
    </xf>
    <xf numFmtId="0" fontId="0" fillId="0" borderId="11" xfId="0" applyFont="1" applyFill="1" applyBorder="1" applyAlignment="1">
      <alignment/>
    </xf>
    <xf numFmtId="180" fontId="7" fillId="35" borderId="11" xfId="0" applyNumberFormat="1" applyFont="1" applyFill="1" applyBorder="1" applyAlignment="1">
      <alignment/>
    </xf>
    <xf numFmtId="180" fontId="2" fillId="35" borderId="12" xfId="0" applyNumberFormat="1" applyFont="1" applyFill="1" applyBorder="1" applyAlignment="1">
      <alignment horizontal="right"/>
    </xf>
    <xf numFmtId="0" fontId="1" fillId="35" borderId="11" xfId="0" applyFont="1" applyFill="1" applyBorder="1" applyAlignment="1">
      <alignment horizontal="justify"/>
    </xf>
    <xf numFmtId="180" fontId="7" fillId="35" borderId="13" xfId="60" applyNumberFormat="1" applyFont="1" applyFill="1" applyBorder="1" applyAlignment="1">
      <alignment/>
    </xf>
    <xf numFmtId="0" fontId="1" fillId="35" borderId="15" xfId="0" applyFont="1" applyFill="1" applyBorder="1" applyAlignment="1">
      <alignment horizontal="justify" wrapText="1"/>
    </xf>
    <xf numFmtId="0" fontId="1" fillId="35" borderId="10" xfId="0" applyFont="1" applyFill="1" applyBorder="1" applyAlignment="1" quotePrefix="1">
      <alignment horizontal="center"/>
    </xf>
    <xf numFmtId="49" fontId="1" fillId="35" borderId="11" xfId="0" applyNumberFormat="1" applyFont="1" applyFill="1" applyBorder="1" applyAlignment="1" quotePrefix="1">
      <alignment horizontal="center"/>
    </xf>
    <xf numFmtId="0" fontId="1" fillId="35" borderId="11" xfId="0" applyFont="1" applyFill="1" applyBorder="1" applyAlignment="1">
      <alignment horizontal="center"/>
    </xf>
    <xf numFmtId="180" fontId="1" fillId="35" borderId="13" xfId="60" applyNumberFormat="1" applyFont="1" applyFill="1" applyBorder="1" applyAlignment="1" quotePrefix="1">
      <alignment horizontal="right"/>
    </xf>
    <xf numFmtId="180" fontId="1" fillId="35" borderId="12" xfId="60" applyNumberFormat="1" applyFont="1" applyFill="1" applyBorder="1" applyAlignment="1">
      <alignment/>
    </xf>
    <xf numFmtId="180" fontId="1" fillId="35" borderId="14" xfId="60" applyNumberFormat="1" applyFont="1" applyFill="1" applyBorder="1" applyAlignment="1">
      <alignment/>
    </xf>
    <xf numFmtId="180" fontId="7" fillId="35" borderId="11" xfId="60" applyNumberFormat="1" applyFont="1" applyFill="1" applyBorder="1" applyAlignment="1">
      <alignment/>
    </xf>
    <xf numFmtId="0" fontId="1" fillId="35" borderId="16" xfId="0" applyFont="1" applyFill="1" applyBorder="1" applyAlignment="1" quotePrefix="1">
      <alignment horizontal="center"/>
    </xf>
    <xf numFmtId="0" fontId="1" fillId="35" borderId="10" xfId="60" applyNumberFormat="1" applyFont="1" applyFill="1" applyBorder="1" applyAlignment="1">
      <alignment horizontal="center"/>
    </xf>
    <xf numFmtId="0" fontId="52" fillId="0" borderId="11" xfId="0" applyFont="1" applyBorder="1" applyAlignment="1">
      <alignment wrapText="1"/>
    </xf>
    <xf numFmtId="0" fontId="1" fillId="35" borderId="15" xfId="0" applyNumberFormat="1" applyFont="1" applyFill="1" applyBorder="1" applyAlignment="1">
      <alignment horizontal="justify"/>
    </xf>
    <xf numFmtId="0" fontId="52" fillId="35" borderId="11" xfId="0" applyFont="1" applyFill="1" applyBorder="1" applyAlignment="1">
      <alignment/>
    </xf>
    <xf numFmtId="49" fontId="1" fillId="35" borderId="16" xfId="0" applyNumberFormat="1" applyFont="1" applyFill="1" applyBorder="1" applyAlignment="1">
      <alignment horizontal="center"/>
    </xf>
    <xf numFmtId="49" fontId="1" fillId="35" borderId="17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justify"/>
    </xf>
    <xf numFmtId="49" fontId="1" fillId="35" borderId="10" xfId="0" applyNumberFormat="1" applyFont="1" applyFill="1" applyBorder="1" applyAlignment="1" quotePrefix="1">
      <alignment horizontal="center"/>
    </xf>
    <xf numFmtId="0" fontId="1" fillId="0" borderId="10" xfId="0" applyFont="1" applyFill="1" applyBorder="1" applyAlignment="1">
      <alignment horizontal="justify" vertical="justify"/>
    </xf>
    <xf numFmtId="180" fontId="7" fillId="35" borderId="12" xfId="60" applyNumberFormat="1" applyFont="1" applyFill="1" applyBorder="1" applyAlignment="1">
      <alignment/>
    </xf>
    <xf numFmtId="49" fontId="1" fillId="35" borderId="18" xfId="0" applyNumberFormat="1" applyFont="1" applyFill="1" applyBorder="1" applyAlignment="1">
      <alignment horizontal="center"/>
    </xf>
    <xf numFmtId="49" fontId="1" fillId="35" borderId="16" xfId="0" applyNumberFormat="1" applyFont="1" applyFill="1" applyBorder="1" applyAlignment="1">
      <alignment horizontal="center"/>
    </xf>
    <xf numFmtId="0" fontId="1" fillId="35" borderId="11" xfId="0" applyFont="1" applyFill="1" applyBorder="1" applyAlignment="1" quotePrefix="1">
      <alignment horizontal="center"/>
    </xf>
    <xf numFmtId="0" fontId="1" fillId="35" borderId="11" xfId="0" applyFont="1" applyFill="1" applyBorder="1" applyAlignment="1">
      <alignment horizontal="justify" wrapText="1"/>
    </xf>
    <xf numFmtId="0" fontId="52" fillId="35" borderId="0" xfId="0" applyFont="1" applyFill="1" applyAlignment="1">
      <alignment/>
    </xf>
    <xf numFmtId="0" fontId="1" fillId="35" borderId="11" xfId="0" applyFont="1" applyFill="1" applyBorder="1" applyAlignment="1">
      <alignment horizontal="justify"/>
    </xf>
    <xf numFmtId="0" fontId="5" fillId="0" borderId="10" xfId="0" applyNumberFormat="1" applyFont="1" applyFill="1" applyBorder="1" applyAlignment="1">
      <alignment horizontal="justify"/>
    </xf>
    <xf numFmtId="0" fontId="5" fillId="0" borderId="11" xfId="0" applyFont="1" applyFill="1" applyBorder="1" applyAlignment="1">
      <alignment horizontal="justify" wrapText="1"/>
    </xf>
    <xf numFmtId="0" fontId="15" fillId="0" borderId="11" xfId="0" applyFont="1" applyFill="1" applyBorder="1" applyAlignment="1">
      <alignment wrapText="1"/>
    </xf>
    <xf numFmtId="0" fontId="5" fillId="33" borderId="11" xfId="0" applyFont="1" applyFill="1" applyBorder="1" applyAlignment="1">
      <alignment horizontal="justify" wrapText="1"/>
    </xf>
    <xf numFmtId="0" fontId="5" fillId="35" borderId="11" xfId="0" applyFont="1" applyFill="1" applyBorder="1" applyAlignment="1">
      <alignment horizontal="justify"/>
    </xf>
    <xf numFmtId="0" fontId="16" fillId="0" borderId="17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justify" vertical="center" wrapText="1"/>
    </xf>
    <xf numFmtId="0" fontId="1" fillId="35" borderId="10" xfId="0" applyNumberFormat="1" applyFont="1" applyFill="1" applyBorder="1" applyAlignment="1">
      <alignment horizontal="justify"/>
    </xf>
    <xf numFmtId="0" fontId="1" fillId="35" borderId="10" xfId="60" applyNumberFormat="1" applyFont="1" applyFill="1" applyBorder="1" applyAlignment="1">
      <alignment horizontal="justify" wrapText="1"/>
    </xf>
    <xf numFmtId="0" fontId="7" fillId="0" borderId="0" xfId="0" applyFont="1" applyFill="1" applyAlignment="1">
      <alignment/>
    </xf>
    <xf numFmtId="181" fontId="7" fillId="0" borderId="12" xfId="0" applyNumberFormat="1" applyFont="1" applyFill="1" applyBorder="1" applyAlignment="1">
      <alignment/>
    </xf>
    <xf numFmtId="183" fontId="1" fillId="0" borderId="1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10" fillId="0" borderId="0" xfId="0" applyFont="1" applyFill="1" applyAlignment="1">
      <alignment horizontal="center"/>
    </xf>
    <xf numFmtId="0" fontId="6" fillId="0" borderId="16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80" fontId="6" fillId="0" borderId="11" xfId="60" applyNumberFormat="1" applyFont="1" applyFill="1" applyBorder="1" applyAlignment="1">
      <alignment/>
    </xf>
    <xf numFmtId="180" fontId="1" fillId="0" borderId="11" xfId="60" applyNumberFormat="1" applyFont="1" applyFill="1" applyBorder="1" applyAlignment="1">
      <alignment/>
    </xf>
    <xf numFmtId="180" fontId="6" fillId="0" borderId="14" xfId="60" applyNumberFormat="1" applyFont="1" applyFill="1" applyBorder="1" applyAlignment="1">
      <alignment/>
    </xf>
    <xf numFmtId="180" fontId="2" fillId="0" borderId="12" xfId="60" applyNumberFormat="1" applyFont="1" applyFill="1" applyBorder="1" applyAlignment="1">
      <alignment/>
    </xf>
    <xf numFmtId="180" fontId="2" fillId="0" borderId="11" xfId="60" applyNumberFormat="1" applyFont="1" applyFill="1" applyBorder="1" applyAlignment="1">
      <alignment horizontal="left"/>
    </xf>
    <xf numFmtId="180" fontId="2" fillId="35" borderId="12" xfId="6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60.00390625" style="46" customWidth="1"/>
    <col min="2" max="2" width="9.421875" style="47" customWidth="1"/>
    <col min="3" max="3" width="9.8515625" style="47" customWidth="1"/>
    <col min="4" max="4" width="16.421875" style="47" customWidth="1"/>
    <col min="5" max="5" width="13.8515625" style="46" customWidth="1"/>
    <col min="6" max="7" width="14.00390625" style="46" customWidth="1"/>
    <col min="8" max="16384" width="9.140625" style="46" customWidth="1"/>
  </cols>
  <sheetData>
    <row r="1" spans="1:7" ht="12.75">
      <c r="A1" s="210" t="s">
        <v>514</v>
      </c>
      <c r="B1" s="210"/>
      <c r="C1" s="210"/>
      <c r="D1" s="210"/>
      <c r="E1" s="151"/>
      <c r="F1" s="151"/>
      <c r="G1" s="151"/>
    </row>
    <row r="2" spans="1:7" ht="12.75">
      <c r="A2" s="211" t="s">
        <v>342</v>
      </c>
      <c r="B2" s="211"/>
      <c r="C2" s="211"/>
      <c r="D2" s="211"/>
      <c r="E2" s="159"/>
      <c r="F2" s="159"/>
      <c r="G2" s="159"/>
    </row>
    <row r="3" spans="1:7" ht="12.75">
      <c r="A3" s="160"/>
      <c r="B3" s="160"/>
      <c r="C3" s="160"/>
      <c r="D3" s="160" t="s">
        <v>343</v>
      </c>
      <c r="E3" s="159"/>
      <c r="F3" s="159"/>
      <c r="G3" s="159"/>
    </row>
    <row r="4" spans="1:7" s="2" customFormat="1" ht="12.75">
      <c r="A4" s="210" t="s">
        <v>513</v>
      </c>
      <c r="B4" s="210"/>
      <c r="C4" s="210"/>
      <c r="D4" s="210"/>
      <c r="E4" s="151"/>
      <c r="F4" s="151"/>
      <c r="G4" s="151"/>
    </row>
    <row r="5" spans="1:4" ht="12.75">
      <c r="A5" s="150"/>
      <c r="B5" s="150"/>
      <c r="C5" s="150"/>
      <c r="D5" s="150"/>
    </row>
    <row r="6" spans="1:4" ht="14.25">
      <c r="A6" s="212" t="s">
        <v>509</v>
      </c>
      <c r="B6" s="212"/>
      <c r="C6" s="212"/>
      <c r="D6" s="212"/>
    </row>
    <row r="7" spans="1:4" ht="14.25">
      <c r="A7" s="212" t="s">
        <v>314</v>
      </c>
      <c r="B7" s="212"/>
      <c r="C7" s="212"/>
      <c r="D7" s="212"/>
    </row>
    <row r="8" spans="1:4" ht="14.25">
      <c r="A8" s="212"/>
      <c r="B8" s="212"/>
      <c r="C8" s="212"/>
      <c r="D8" s="149"/>
    </row>
    <row r="9" spans="1:4" ht="93.75" customHeight="1">
      <c r="A9" s="54" t="s">
        <v>31</v>
      </c>
      <c r="B9" s="29" t="s">
        <v>46</v>
      </c>
      <c r="C9" s="29" t="s">
        <v>107</v>
      </c>
      <c r="D9" s="31" t="s">
        <v>344</v>
      </c>
    </row>
    <row r="10" spans="1:4" ht="11.25" customHeight="1">
      <c r="A10" s="5">
        <v>1</v>
      </c>
      <c r="B10" s="5">
        <v>2</v>
      </c>
      <c r="C10" s="5">
        <v>3</v>
      </c>
      <c r="D10" s="5">
        <v>4</v>
      </c>
    </row>
    <row r="11" spans="1:4" ht="15" customHeight="1">
      <c r="A11" s="16" t="s">
        <v>54</v>
      </c>
      <c r="B11" s="32" t="s">
        <v>32</v>
      </c>
      <c r="C11" s="32"/>
      <c r="D11" s="215">
        <f>SUM(D12:D18)</f>
        <v>92015.79999999999</v>
      </c>
    </row>
    <row r="12" spans="1:4" s="2" customFormat="1" ht="25.5">
      <c r="A12" s="10" t="s">
        <v>72</v>
      </c>
      <c r="B12" s="32" t="s">
        <v>32</v>
      </c>
      <c r="C12" s="32" t="s">
        <v>37</v>
      </c>
      <c r="D12" s="8">
        <v>1584.3</v>
      </c>
    </row>
    <row r="13" spans="1:4" s="2" customFormat="1" ht="38.25">
      <c r="A13" s="23" t="s">
        <v>73</v>
      </c>
      <c r="B13" s="32" t="s">
        <v>32</v>
      </c>
      <c r="C13" s="32" t="s">
        <v>39</v>
      </c>
      <c r="D13" s="8">
        <v>4048.9</v>
      </c>
    </row>
    <row r="14" spans="1:4" s="2" customFormat="1" ht="38.25">
      <c r="A14" s="12" t="s">
        <v>76</v>
      </c>
      <c r="B14" s="32" t="s">
        <v>32</v>
      </c>
      <c r="C14" s="32" t="s">
        <v>45</v>
      </c>
      <c r="D14" s="8">
        <v>36707.8</v>
      </c>
    </row>
    <row r="15" spans="1:4" s="2" customFormat="1" ht="12.75">
      <c r="A15" s="11" t="s">
        <v>291</v>
      </c>
      <c r="B15" s="32" t="s">
        <v>32</v>
      </c>
      <c r="C15" s="32" t="s">
        <v>34</v>
      </c>
      <c r="D15" s="8">
        <v>9.6</v>
      </c>
    </row>
    <row r="16" spans="1:4" s="2" customFormat="1" ht="25.5">
      <c r="A16" s="11" t="s">
        <v>74</v>
      </c>
      <c r="B16" s="32" t="s">
        <v>32</v>
      </c>
      <c r="C16" s="32" t="s">
        <v>33</v>
      </c>
      <c r="D16" s="8">
        <v>10190.1</v>
      </c>
    </row>
    <row r="17" spans="1:4" s="2" customFormat="1" ht="12.75">
      <c r="A17" s="11" t="s">
        <v>75</v>
      </c>
      <c r="B17" s="32" t="s">
        <v>32</v>
      </c>
      <c r="C17" s="32" t="s">
        <v>43</v>
      </c>
      <c r="D17" s="8">
        <v>90</v>
      </c>
    </row>
    <row r="18" spans="1:4" s="2" customFormat="1" ht="12.75">
      <c r="A18" s="11" t="s">
        <v>58</v>
      </c>
      <c r="B18" s="32" t="s">
        <v>32</v>
      </c>
      <c r="C18" s="32" t="s">
        <v>91</v>
      </c>
      <c r="D18" s="8">
        <v>39385.1</v>
      </c>
    </row>
    <row r="19" spans="1:4" s="2" customFormat="1" ht="12.75">
      <c r="A19" s="19" t="s">
        <v>92</v>
      </c>
      <c r="B19" s="33" t="s">
        <v>37</v>
      </c>
      <c r="C19" s="32"/>
      <c r="D19" s="53">
        <f>SUM(D20)</f>
        <v>2719.3</v>
      </c>
    </row>
    <row r="20" spans="1:4" s="2" customFormat="1" ht="12.75">
      <c r="A20" s="11" t="s">
        <v>93</v>
      </c>
      <c r="B20" s="33" t="s">
        <v>37</v>
      </c>
      <c r="C20" s="33" t="s">
        <v>39</v>
      </c>
      <c r="D20" s="8">
        <v>2719.3</v>
      </c>
    </row>
    <row r="21" spans="1:4" ht="24.75" customHeight="1">
      <c r="A21" s="55" t="s">
        <v>64</v>
      </c>
      <c r="B21" s="32" t="s">
        <v>39</v>
      </c>
      <c r="C21" s="32"/>
      <c r="D21" s="53">
        <f>SUM(D22:D22)</f>
        <v>42.6</v>
      </c>
    </row>
    <row r="22" spans="1:4" s="2" customFormat="1" ht="24" customHeight="1">
      <c r="A22" s="12" t="s">
        <v>78</v>
      </c>
      <c r="B22" s="32" t="s">
        <v>39</v>
      </c>
      <c r="C22" s="32" t="s">
        <v>35</v>
      </c>
      <c r="D22" s="8">
        <v>42.6</v>
      </c>
    </row>
    <row r="23" spans="1:4" ht="12.75">
      <c r="A23" s="16" t="s">
        <v>55</v>
      </c>
      <c r="B23" s="32" t="s">
        <v>45</v>
      </c>
      <c r="C23" s="32"/>
      <c r="D23" s="53">
        <f>SUM(D24:D27)</f>
        <v>33383.5</v>
      </c>
    </row>
    <row r="24" spans="1:4" ht="12.75">
      <c r="A24" s="11" t="s">
        <v>309</v>
      </c>
      <c r="B24" s="32" t="s">
        <v>45</v>
      </c>
      <c r="C24" s="32" t="s">
        <v>34</v>
      </c>
      <c r="D24" s="216"/>
    </row>
    <row r="25" spans="1:4" s="2" customFormat="1" ht="12" customHeight="1">
      <c r="A25" s="10" t="s">
        <v>65</v>
      </c>
      <c r="B25" s="32" t="s">
        <v>45</v>
      </c>
      <c r="C25" s="33" t="s">
        <v>36</v>
      </c>
      <c r="D25" s="8">
        <v>7142.8</v>
      </c>
    </row>
    <row r="26" spans="1:4" s="2" customFormat="1" ht="12" customHeight="1">
      <c r="A26" s="10" t="s">
        <v>106</v>
      </c>
      <c r="B26" s="32" t="s">
        <v>45</v>
      </c>
      <c r="C26" s="32" t="s">
        <v>35</v>
      </c>
      <c r="D26" s="8">
        <v>25959.7</v>
      </c>
    </row>
    <row r="27" spans="1:4" s="2" customFormat="1" ht="12.75">
      <c r="A27" s="11" t="s">
        <v>80</v>
      </c>
      <c r="B27" s="32" t="s">
        <v>45</v>
      </c>
      <c r="C27" s="32" t="s">
        <v>48</v>
      </c>
      <c r="D27" s="8">
        <v>281</v>
      </c>
    </row>
    <row r="28" spans="1:4" ht="13.5" customHeight="1">
      <c r="A28" s="16" t="s">
        <v>38</v>
      </c>
      <c r="B28" s="32" t="s">
        <v>34</v>
      </c>
      <c r="C28" s="33"/>
      <c r="D28" s="53">
        <f>SUM(D29:D32)</f>
        <v>20788.999999999996</v>
      </c>
    </row>
    <row r="29" spans="1:4" s="2" customFormat="1" ht="13.5" customHeight="1">
      <c r="A29" s="10" t="s">
        <v>68</v>
      </c>
      <c r="B29" s="32" t="s">
        <v>34</v>
      </c>
      <c r="C29" s="33" t="s">
        <v>32</v>
      </c>
      <c r="D29" s="8">
        <v>1534</v>
      </c>
    </row>
    <row r="30" spans="1:4" s="2" customFormat="1" ht="12.75" customHeight="1">
      <c r="A30" s="10" t="s">
        <v>190</v>
      </c>
      <c r="B30" s="32" t="s">
        <v>34</v>
      </c>
      <c r="C30" s="32" t="s">
        <v>37</v>
      </c>
      <c r="D30" s="8">
        <v>2909.9</v>
      </c>
    </row>
    <row r="31" spans="1:4" s="2" customFormat="1" ht="12.75" customHeight="1">
      <c r="A31" s="10" t="s">
        <v>308</v>
      </c>
      <c r="B31" s="32" t="s">
        <v>34</v>
      </c>
      <c r="C31" s="32" t="s">
        <v>39</v>
      </c>
      <c r="D31" s="8">
        <v>15115.3</v>
      </c>
    </row>
    <row r="32" spans="1:4" s="2" customFormat="1" ht="15.75" customHeight="1">
      <c r="A32" s="10" t="s">
        <v>382</v>
      </c>
      <c r="B32" s="32" t="s">
        <v>34</v>
      </c>
      <c r="C32" s="32" t="s">
        <v>34</v>
      </c>
      <c r="D32" s="8">
        <v>1229.8</v>
      </c>
    </row>
    <row r="33" spans="1:4" s="2" customFormat="1" ht="13.5" customHeight="1">
      <c r="A33" s="16" t="s">
        <v>170</v>
      </c>
      <c r="B33" s="32" t="s">
        <v>33</v>
      </c>
      <c r="C33" s="33"/>
      <c r="D33" s="53">
        <f>D34</f>
        <v>536.8</v>
      </c>
    </row>
    <row r="34" spans="1:4" s="2" customFormat="1" ht="17.25" customHeight="1">
      <c r="A34" s="11" t="s">
        <v>171</v>
      </c>
      <c r="B34" s="32" t="s">
        <v>33</v>
      </c>
      <c r="C34" s="32" t="s">
        <v>39</v>
      </c>
      <c r="D34" s="8">
        <v>536.8</v>
      </c>
    </row>
    <row r="35" spans="1:4" ht="12.75">
      <c r="A35" s="16" t="s">
        <v>40</v>
      </c>
      <c r="B35" s="32" t="s">
        <v>43</v>
      </c>
      <c r="C35" s="32"/>
      <c r="D35" s="53">
        <f>SUM(D36:D40)</f>
        <v>867401.3999999999</v>
      </c>
    </row>
    <row r="36" spans="1:4" s="2" customFormat="1" ht="12.75">
      <c r="A36" s="10" t="s">
        <v>41</v>
      </c>
      <c r="B36" s="32" t="s">
        <v>43</v>
      </c>
      <c r="C36" s="32" t="s">
        <v>32</v>
      </c>
      <c r="D36" s="8">
        <v>276852.2</v>
      </c>
    </row>
    <row r="37" spans="1:4" s="2" customFormat="1" ht="12.75">
      <c r="A37" s="10" t="s">
        <v>42</v>
      </c>
      <c r="B37" s="32" t="s">
        <v>43</v>
      </c>
      <c r="C37" s="32" t="s">
        <v>37</v>
      </c>
      <c r="D37" s="8">
        <v>508319.5</v>
      </c>
    </row>
    <row r="38" spans="1:4" s="2" customFormat="1" ht="12.75">
      <c r="A38" s="10" t="s">
        <v>383</v>
      </c>
      <c r="B38" s="32" t="s">
        <v>43</v>
      </c>
      <c r="C38" s="32" t="s">
        <v>39</v>
      </c>
      <c r="D38" s="8">
        <v>69024.2</v>
      </c>
    </row>
    <row r="39" spans="1:4" s="2" customFormat="1" ht="12.75">
      <c r="A39" s="23" t="s">
        <v>61</v>
      </c>
      <c r="B39" s="32" t="s">
        <v>43</v>
      </c>
      <c r="C39" s="33" t="s">
        <v>43</v>
      </c>
      <c r="D39" s="8">
        <v>4730</v>
      </c>
    </row>
    <row r="40" spans="1:4" s="2" customFormat="1" ht="12.75">
      <c r="A40" s="10" t="s">
        <v>50</v>
      </c>
      <c r="B40" s="32" t="s">
        <v>43</v>
      </c>
      <c r="C40" s="33" t="s">
        <v>35</v>
      </c>
      <c r="D40" s="8">
        <v>8475.5</v>
      </c>
    </row>
    <row r="41" spans="1:4" ht="18.75" customHeight="1">
      <c r="A41" s="16" t="s">
        <v>94</v>
      </c>
      <c r="B41" s="32" t="s">
        <v>36</v>
      </c>
      <c r="C41" s="32"/>
      <c r="D41" s="53">
        <f>SUM(D42)</f>
        <v>17507.6</v>
      </c>
    </row>
    <row r="42" spans="1:4" s="2" customFormat="1" ht="12.75">
      <c r="A42" s="10" t="s">
        <v>51</v>
      </c>
      <c r="B42" s="32" t="s">
        <v>36</v>
      </c>
      <c r="C42" s="32" t="s">
        <v>32</v>
      </c>
      <c r="D42" s="6">
        <v>17507.6</v>
      </c>
    </row>
    <row r="43" spans="1:4" ht="12.75">
      <c r="A43" s="16" t="s">
        <v>44</v>
      </c>
      <c r="B43" s="5">
        <v>10</v>
      </c>
      <c r="C43" s="32"/>
      <c r="D43" s="53">
        <f>SUM(D44:D47)</f>
        <v>50527.3</v>
      </c>
    </row>
    <row r="44" spans="1:4" s="2" customFormat="1" ht="12.75">
      <c r="A44" s="25" t="s">
        <v>62</v>
      </c>
      <c r="B44" s="48">
        <v>10</v>
      </c>
      <c r="C44" s="32" t="s">
        <v>32</v>
      </c>
      <c r="D44" s="8">
        <v>3015.9</v>
      </c>
    </row>
    <row r="45" spans="1:4" s="2" customFormat="1" ht="12.75">
      <c r="A45" s="25" t="s">
        <v>56</v>
      </c>
      <c r="B45" s="34">
        <v>10</v>
      </c>
      <c r="C45" s="32" t="s">
        <v>39</v>
      </c>
      <c r="D45" s="8">
        <v>6481.5</v>
      </c>
    </row>
    <row r="46" spans="1:4" s="2" customFormat="1" ht="12.75">
      <c r="A46" s="24" t="s">
        <v>86</v>
      </c>
      <c r="B46" s="34">
        <v>10</v>
      </c>
      <c r="C46" s="32" t="s">
        <v>45</v>
      </c>
      <c r="D46" s="8">
        <v>35814.3</v>
      </c>
    </row>
    <row r="47" spans="1:4" s="2" customFormat="1" ht="12.75">
      <c r="A47" s="24" t="s">
        <v>95</v>
      </c>
      <c r="B47" s="34">
        <v>10</v>
      </c>
      <c r="C47" s="32" t="s">
        <v>33</v>
      </c>
      <c r="D47" s="8">
        <v>5215.6</v>
      </c>
    </row>
    <row r="48" spans="1:4" s="2" customFormat="1" ht="12.75">
      <c r="A48" s="49" t="s">
        <v>96</v>
      </c>
      <c r="B48" s="34">
        <v>11</v>
      </c>
      <c r="C48" s="32"/>
      <c r="D48" s="53">
        <f>SUM(D49:D50)</f>
        <v>5563.6</v>
      </c>
    </row>
    <row r="49" spans="1:4" s="2" customFormat="1" ht="12.75">
      <c r="A49" s="24" t="s">
        <v>97</v>
      </c>
      <c r="B49" s="34">
        <v>11</v>
      </c>
      <c r="C49" s="33" t="s">
        <v>37</v>
      </c>
      <c r="D49" s="8">
        <v>5563.6</v>
      </c>
    </row>
    <row r="50" spans="1:4" s="2" customFormat="1" ht="12.75" hidden="1">
      <c r="A50" s="24" t="s">
        <v>167</v>
      </c>
      <c r="B50" s="34">
        <v>11</v>
      </c>
      <c r="C50" s="33" t="s">
        <v>39</v>
      </c>
      <c r="D50" s="33"/>
    </row>
    <row r="51" spans="1:4" s="2" customFormat="1" ht="25.5">
      <c r="A51" s="49" t="s">
        <v>98</v>
      </c>
      <c r="B51" s="34">
        <v>13</v>
      </c>
      <c r="C51" s="33"/>
      <c r="D51" s="53">
        <f>SUM(D52)</f>
        <v>8050.3</v>
      </c>
    </row>
    <row r="52" spans="1:4" s="2" customFormat="1" ht="12.75">
      <c r="A52" s="11" t="s">
        <v>108</v>
      </c>
      <c r="B52" s="32" t="s">
        <v>91</v>
      </c>
      <c r="C52" s="33" t="s">
        <v>32</v>
      </c>
      <c r="D52" s="8">
        <v>8050.3</v>
      </c>
    </row>
    <row r="53" spans="1:4" ht="38.25">
      <c r="A53" s="22" t="s">
        <v>99</v>
      </c>
      <c r="B53" s="34">
        <v>14</v>
      </c>
      <c r="C53" s="50"/>
      <c r="D53" s="53">
        <f>SUM(D54:D57)</f>
        <v>38208.600000000006</v>
      </c>
    </row>
    <row r="54" spans="1:4" s="2" customFormat="1" ht="24.75" customHeight="1">
      <c r="A54" s="25" t="s">
        <v>100</v>
      </c>
      <c r="B54" s="34">
        <v>14</v>
      </c>
      <c r="C54" s="32" t="s">
        <v>32</v>
      </c>
      <c r="D54" s="8">
        <v>19875.9</v>
      </c>
    </row>
    <row r="55" spans="1:4" s="2" customFormat="1" ht="0.75" customHeight="1" hidden="1">
      <c r="A55" s="25" t="s">
        <v>101</v>
      </c>
      <c r="B55" s="34">
        <v>14</v>
      </c>
      <c r="C55" s="32" t="s">
        <v>37</v>
      </c>
      <c r="D55" s="32"/>
    </row>
    <row r="56" spans="1:4" s="2" customFormat="1" ht="22.5" customHeight="1">
      <c r="A56" s="25" t="s">
        <v>101</v>
      </c>
      <c r="B56" s="34">
        <v>14</v>
      </c>
      <c r="C56" s="32" t="s">
        <v>37</v>
      </c>
      <c r="D56" s="8">
        <v>1478.8</v>
      </c>
    </row>
    <row r="57" spans="1:4" s="2" customFormat="1" ht="25.5">
      <c r="A57" s="25" t="s">
        <v>102</v>
      </c>
      <c r="B57" s="34">
        <v>14</v>
      </c>
      <c r="C57" s="32" t="s">
        <v>39</v>
      </c>
      <c r="D57" s="8">
        <v>16853.9</v>
      </c>
    </row>
    <row r="58" spans="1:4" ht="12.75">
      <c r="A58" s="51" t="s">
        <v>109</v>
      </c>
      <c r="B58" s="52"/>
      <c r="C58" s="52"/>
      <c r="D58" s="53">
        <f>SUM(D11+D19+D21+D23+D28+D35+D41+D43+D48+D51+D53+D33)</f>
        <v>1136745.8</v>
      </c>
    </row>
  </sheetData>
  <sheetProtection/>
  <mergeCells count="6">
    <mergeCell ref="A1:D1"/>
    <mergeCell ref="A2:D2"/>
    <mergeCell ref="A8:C8"/>
    <mergeCell ref="A4:D4"/>
    <mergeCell ref="A6:D6"/>
    <mergeCell ref="A7:D7"/>
  </mergeCells>
  <printOptions horizontalCentered="1" verticalCentered="1"/>
  <pageMargins left="0.7480314960629921" right="0.7480314960629921" top="0.5118110236220472" bottom="0.4724409448818898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0"/>
  <sheetViews>
    <sheetView tabSelected="1" view="pageBreakPreview" zoomScaleSheetLayoutView="100" workbookViewId="0" topLeftCell="A1">
      <selection activeCell="E11" sqref="E11:E638"/>
    </sheetView>
  </sheetViews>
  <sheetFormatPr defaultColWidth="9.140625" defaultRowHeight="12.75"/>
  <cols>
    <col min="1" max="1" width="50.140625" style="3" customWidth="1"/>
    <col min="2" max="2" width="6.8515625" style="45" customWidth="1"/>
    <col min="3" max="3" width="7.00390625" style="45" customWidth="1"/>
    <col min="4" max="4" width="6.140625" style="45" customWidth="1"/>
    <col min="5" max="5" width="13.140625" style="45" customWidth="1"/>
    <col min="6" max="6" width="8.57421875" style="45" customWidth="1"/>
    <col min="7" max="7" width="17.57421875" style="2" customWidth="1"/>
    <col min="8" max="8" width="14.57421875" style="2" customWidth="1"/>
    <col min="9" max="9" width="14.8515625" style="2" customWidth="1"/>
    <col min="10" max="10" width="14.140625" style="2" customWidth="1"/>
    <col min="11" max="11" width="10.8515625" style="2" customWidth="1"/>
    <col min="12" max="12" width="19.00390625" style="2" customWidth="1"/>
    <col min="13" max="13" width="21.57421875" style="2" customWidth="1"/>
    <col min="14" max="14" width="9.140625" style="2" customWidth="1"/>
    <col min="15" max="15" width="11.8515625" style="2" bestFit="1" customWidth="1"/>
    <col min="16" max="16" width="10.8515625" style="2" bestFit="1" customWidth="1"/>
    <col min="17" max="17" width="11.421875" style="2" customWidth="1"/>
    <col min="18" max="18" width="13.28125" style="2" customWidth="1"/>
    <col min="19" max="16384" width="9.140625" style="2" customWidth="1"/>
  </cols>
  <sheetData>
    <row r="1" spans="1:7" s="46" customFormat="1" ht="12.75">
      <c r="A1" s="210"/>
      <c r="B1" s="210"/>
      <c r="C1" s="210"/>
      <c r="D1" s="210"/>
      <c r="E1" s="210"/>
      <c r="F1" s="210"/>
      <c r="G1" s="207" t="s">
        <v>515</v>
      </c>
    </row>
    <row r="2" spans="1:7" s="46" customFormat="1" ht="12.75">
      <c r="A2" s="210" t="s">
        <v>342</v>
      </c>
      <c r="B2" s="210"/>
      <c r="C2" s="210"/>
      <c r="D2" s="210"/>
      <c r="E2" s="210"/>
      <c r="F2" s="210"/>
      <c r="G2" s="210"/>
    </row>
    <row r="3" spans="1:7" s="46" customFormat="1" ht="12.75">
      <c r="A3" s="210" t="s">
        <v>343</v>
      </c>
      <c r="B3" s="210"/>
      <c r="C3" s="210"/>
      <c r="D3" s="210"/>
      <c r="E3" s="210"/>
      <c r="F3" s="210"/>
      <c r="G3" s="210"/>
    </row>
    <row r="4" spans="1:7" s="46" customFormat="1" ht="12.75">
      <c r="A4" s="210" t="s">
        <v>512</v>
      </c>
      <c r="B4" s="210"/>
      <c r="C4" s="210"/>
      <c r="D4" s="210"/>
      <c r="E4" s="210"/>
      <c r="F4" s="210"/>
      <c r="G4" s="210"/>
    </row>
    <row r="5" spans="1:6" s="46" customFormat="1" ht="12.75">
      <c r="A5" s="160"/>
      <c r="B5" s="160"/>
      <c r="C5" s="160"/>
      <c r="D5" s="160"/>
      <c r="E5" s="160"/>
      <c r="F5" s="160"/>
    </row>
    <row r="6" spans="1:6" s="56" customFormat="1" ht="14.25" customHeight="1">
      <c r="A6" s="214"/>
      <c r="B6" s="214"/>
      <c r="C6" s="214"/>
      <c r="D6" s="214"/>
      <c r="E6" s="214"/>
      <c r="F6" s="214"/>
    </row>
    <row r="7" spans="1:10" ht="24.75" customHeight="1">
      <c r="A7" s="214" t="s">
        <v>510</v>
      </c>
      <c r="B7" s="214"/>
      <c r="C7" s="214"/>
      <c r="D7" s="214"/>
      <c r="E7" s="214"/>
      <c r="F7" s="214"/>
      <c r="G7" s="214"/>
      <c r="I7" s="133"/>
      <c r="J7" s="133"/>
    </row>
    <row r="8" spans="1:7" ht="15" customHeight="1">
      <c r="A8" s="213" t="s">
        <v>511</v>
      </c>
      <c r="B8" s="213"/>
      <c r="C8" s="213"/>
      <c r="D8" s="213"/>
      <c r="E8" s="213"/>
      <c r="F8" s="213"/>
      <c r="G8" s="213"/>
    </row>
    <row r="9" spans="1:7" s="35" customFormat="1" ht="93" customHeight="1">
      <c r="A9" s="31" t="s">
        <v>31</v>
      </c>
      <c r="B9" s="29" t="s">
        <v>47</v>
      </c>
      <c r="C9" s="29" t="s">
        <v>46</v>
      </c>
      <c r="D9" s="29" t="s">
        <v>53</v>
      </c>
      <c r="E9" s="29" t="s">
        <v>52</v>
      </c>
      <c r="F9" s="29" t="s">
        <v>187</v>
      </c>
      <c r="G9" s="31" t="s">
        <v>389</v>
      </c>
    </row>
    <row r="10" spans="1:7" ht="12.75">
      <c r="A10" s="4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168"/>
    </row>
    <row r="11" spans="1:7" ht="30.75" customHeight="1">
      <c r="A11" s="15" t="s">
        <v>105</v>
      </c>
      <c r="B11" s="30" t="s">
        <v>88</v>
      </c>
      <c r="C11" s="36"/>
      <c r="D11" s="36"/>
      <c r="E11" s="36"/>
      <c r="F11" s="36"/>
      <c r="G11" s="140"/>
    </row>
    <row r="12" spans="1:7" ht="15" customHeight="1">
      <c r="A12" s="16" t="s">
        <v>170</v>
      </c>
      <c r="B12" s="39" t="s">
        <v>88</v>
      </c>
      <c r="C12" s="32" t="s">
        <v>33</v>
      </c>
      <c r="D12" s="32"/>
      <c r="E12" s="5"/>
      <c r="F12" s="32"/>
      <c r="G12" s="6">
        <f>G13</f>
        <v>69.1</v>
      </c>
    </row>
    <row r="13" spans="1:7" ht="25.5" customHeight="1">
      <c r="A13" s="16" t="s">
        <v>171</v>
      </c>
      <c r="B13" s="39" t="s">
        <v>88</v>
      </c>
      <c r="C13" s="32" t="s">
        <v>33</v>
      </c>
      <c r="D13" s="32" t="s">
        <v>39</v>
      </c>
      <c r="E13" s="5"/>
      <c r="F13" s="32"/>
      <c r="G13" s="6">
        <f>G14</f>
        <v>69.1</v>
      </c>
    </row>
    <row r="14" spans="1:7" ht="39.75" customHeight="1">
      <c r="A14" s="202" t="s">
        <v>365</v>
      </c>
      <c r="B14" s="30" t="s">
        <v>88</v>
      </c>
      <c r="C14" s="32" t="s">
        <v>33</v>
      </c>
      <c r="D14" s="32" t="s">
        <v>39</v>
      </c>
      <c r="E14" s="5" t="s">
        <v>204</v>
      </c>
      <c r="F14" s="38"/>
      <c r="G14" s="161">
        <f>G15</f>
        <v>69.1</v>
      </c>
    </row>
    <row r="15" spans="1:7" ht="25.5" customHeight="1">
      <c r="A15" s="11" t="s">
        <v>208</v>
      </c>
      <c r="B15" s="30" t="s">
        <v>88</v>
      </c>
      <c r="C15" s="32" t="s">
        <v>33</v>
      </c>
      <c r="D15" s="32" t="s">
        <v>39</v>
      </c>
      <c r="E15" s="5" t="s">
        <v>207</v>
      </c>
      <c r="F15" s="61"/>
      <c r="G15" s="27">
        <f>G16+G18</f>
        <v>69.1</v>
      </c>
    </row>
    <row r="16" spans="1:7" ht="27.75" customHeight="1">
      <c r="A16" s="1" t="s">
        <v>117</v>
      </c>
      <c r="B16" s="30" t="s">
        <v>88</v>
      </c>
      <c r="C16" s="32" t="s">
        <v>33</v>
      </c>
      <c r="D16" s="32" t="s">
        <v>39</v>
      </c>
      <c r="E16" s="5" t="s">
        <v>207</v>
      </c>
      <c r="F16" s="61">
        <v>240</v>
      </c>
      <c r="G16" s="27">
        <f>G17</f>
        <v>42.1</v>
      </c>
    </row>
    <row r="17" spans="1:7" ht="19.5" customHeight="1">
      <c r="A17" s="1" t="s">
        <v>434</v>
      </c>
      <c r="B17" s="30" t="s">
        <v>88</v>
      </c>
      <c r="C17" s="32" t="s">
        <v>33</v>
      </c>
      <c r="D17" s="32" t="s">
        <v>39</v>
      </c>
      <c r="E17" s="5" t="s">
        <v>207</v>
      </c>
      <c r="F17" s="38">
        <v>244</v>
      </c>
      <c r="G17" s="14">
        <v>42.1</v>
      </c>
    </row>
    <row r="18" spans="1:7" ht="18" customHeight="1">
      <c r="A18" s="1" t="s">
        <v>9</v>
      </c>
      <c r="B18" s="30" t="s">
        <v>88</v>
      </c>
      <c r="C18" s="32" t="s">
        <v>33</v>
      </c>
      <c r="D18" s="32" t="s">
        <v>39</v>
      </c>
      <c r="E18" s="5" t="s">
        <v>207</v>
      </c>
      <c r="F18" s="38">
        <v>610</v>
      </c>
      <c r="G18" s="113">
        <f>G19</f>
        <v>27</v>
      </c>
    </row>
    <row r="19" spans="1:7" ht="18" customHeight="1">
      <c r="A19" s="1" t="s">
        <v>22</v>
      </c>
      <c r="B19" s="30" t="s">
        <v>88</v>
      </c>
      <c r="C19" s="32" t="s">
        <v>33</v>
      </c>
      <c r="D19" s="32" t="s">
        <v>39</v>
      </c>
      <c r="E19" s="5" t="s">
        <v>207</v>
      </c>
      <c r="F19" s="38">
        <v>612</v>
      </c>
      <c r="G19" s="113">
        <v>27</v>
      </c>
    </row>
    <row r="20" spans="1:7" ht="14.25" customHeight="1">
      <c r="A20" s="57" t="s">
        <v>40</v>
      </c>
      <c r="B20" s="30" t="s">
        <v>88</v>
      </c>
      <c r="C20" s="32" t="s">
        <v>43</v>
      </c>
      <c r="D20" s="37"/>
      <c r="E20" s="58"/>
      <c r="F20" s="5"/>
      <c r="G20" s="217">
        <f>G21+G50+G81+G95+G112</f>
        <v>866863.2999999999</v>
      </c>
    </row>
    <row r="21" spans="1:9" ht="15" customHeight="1">
      <c r="A21" s="16" t="s">
        <v>41</v>
      </c>
      <c r="B21" s="30" t="s">
        <v>88</v>
      </c>
      <c r="C21" s="32" t="s">
        <v>43</v>
      </c>
      <c r="D21" s="32" t="s">
        <v>32</v>
      </c>
      <c r="E21" s="5"/>
      <c r="F21" s="5"/>
      <c r="G21" s="6">
        <f>G22+G46</f>
        <v>276852.19999999995</v>
      </c>
      <c r="I21" s="28"/>
    </row>
    <row r="22" spans="1:8" ht="39" customHeight="1">
      <c r="A22" s="110" t="s">
        <v>179</v>
      </c>
      <c r="B22" s="30" t="s">
        <v>88</v>
      </c>
      <c r="C22" s="32" t="s">
        <v>43</v>
      </c>
      <c r="D22" s="33" t="s">
        <v>32</v>
      </c>
      <c r="E22" s="5" t="s">
        <v>192</v>
      </c>
      <c r="F22" s="38"/>
      <c r="G22" s="14">
        <f>G23</f>
        <v>276308.49999999994</v>
      </c>
      <c r="H22" s="28"/>
    </row>
    <row r="23" spans="1:7" ht="15" customHeight="1">
      <c r="A23" s="59" t="s">
        <v>180</v>
      </c>
      <c r="B23" s="30" t="s">
        <v>88</v>
      </c>
      <c r="C23" s="32" t="s">
        <v>43</v>
      </c>
      <c r="D23" s="33" t="s">
        <v>32</v>
      </c>
      <c r="E23" s="5" t="s">
        <v>193</v>
      </c>
      <c r="F23" s="38"/>
      <c r="G23" s="14">
        <f>G36+G39+G43+G33+G30+G24+G27</f>
        <v>276308.49999999994</v>
      </c>
    </row>
    <row r="24" spans="1:7" ht="29.25" customHeight="1">
      <c r="A24" s="59" t="s">
        <v>442</v>
      </c>
      <c r="B24" s="30" t="s">
        <v>88</v>
      </c>
      <c r="C24" s="32" t="s">
        <v>43</v>
      </c>
      <c r="D24" s="33" t="s">
        <v>32</v>
      </c>
      <c r="E24" s="5" t="s">
        <v>441</v>
      </c>
      <c r="F24" s="38"/>
      <c r="G24" s="14">
        <f>G25</f>
        <v>231.6</v>
      </c>
    </row>
    <row r="25" spans="1:7" ht="15" customHeight="1">
      <c r="A25" s="10" t="s">
        <v>9</v>
      </c>
      <c r="B25" s="30" t="s">
        <v>88</v>
      </c>
      <c r="C25" s="32" t="s">
        <v>43</v>
      </c>
      <c r="D25" s="33" t="s">
        <v>32</v>
      </c>
      <c r="E25" s="5" t="s">
        <v>441</v>
      </c>
      <c r="F25" s="38">
        <v>610</v>
      </c>
      <c r="G25" s="14">
        <f>G26</f>
        <v>231.6</v>
      </c>
    </row>
    <row r="26" spans="1:7" ht="15.75" customHeight="1">
      <c r="A26" s="10" t="s">
        <v>7</v>
      </c>
      <c r="B26" s="30" t="s">
        <v>88</v>
      </c>
      <c r="C26" s="32" t="s">
        <v>43</v>
      </c>
      <c r="D26" s="33" t="s">
        <v>32</v>
      </c>
      <c r="E26" s="5" t="s">
        <v>441</v>
      </c>
      <c r="F26" s="38">
        <v>612</v>
      </c>
      <c r="G26" s="14">
        <v>231.6</v>
      </c>
    </row>
    <row r="27" spans="1:7" ht="31.5" customHeight="1">
      <c r="A27" s="10" t="s">
        <v>444</v>
      </c>
      <c r="B27" s="30" t="s">
        <v>88</v>
      </c>
      <c r="C27" s="32" t="s">
        <v>43</v>
      </c>
      <c r="D27" s="33" t="s">
        <v>32</v>
      </c>
      <c r="E27" s="5" t="s">
        <v>443</v>
      </c>
      <c r="F27" s="38"/>
      <c r="G27" s="14">
        <f>G28</f>
        <v>3737.9</v>
      </c>
    </row>
    <row r="28" spans="1:7" ht="15.75" customHeight="1">
      <c r="A28" s="10" t="s">
        <v>9</v>
      </c>
      <c r="B28" s="30" t="s">
        <v>88</v>
      </c>
      <c r="C28" s="32" t="s">
        <v>43</v>
      </c>
      <c r="D28" s="33" t="s">
        <v>32</v>
      </c>
      <c r="E28" s="5" t="s">
        <v>443</v>
      </c>
      <c r="F28" s="38">
        <v>610</v>
      </c>
      <c r="G28" s="14">
        <f>G29</f>
        <v>3737.9</v>
      </c>
    </row>
    <row r="29" spans="1:7" ht="15.75" customHeight="1">
      <c r="A29" s="10" t="s">
        <v>7</v>
      </c>
      <c r="B29" s="30" t="s">
        <v>88</v>
      </c>
      <c r="C29" s="32" t="s">
        <v>43</v>
      </c>
      <c r="D29" s="33" t="s">
        <v>32</v>
      </c>
      <c r="E29" s="5" t="s">
        <v>443</v>
      </c>
      <c r="F29" s="38">
        <v>612</v>
      </c>
      <c r="G29" s="14">
        <v>3737.9</v>
      </c>
    </row>
    <row r="30" spans="1:7" ht="28.5" customHeight="1">
      <c r="A30" s="11" t="s">
        <v>440</v>
      </c>
      <c r="B30" s="30" t="s">
        <v>88</v>
      </c>
      <c r="C30" s="32" t="s">
        <v>43</v>
      </c>
      <c r="D30" s="33" t="s">
        <v>32</v>
      </c>
      <c r="E30" s="5" t="s">
        <v>439</v>
      </c>
      <c r="F30" s="38"/>
      <c r="G30" s="14">
        <f>G31</f>
        <v>13405.6</v>
      </c>
    </row>
    <row r="31" spans="1:7" ht="15" customHeight="1">
      <c r="A31" s="10" t="s">
        <v>9</v>
      </c>
      <c r="B31" s="30" t="s">
        <v>88</v>
      </c>
      <c r="C31" s="32" t="s">
        <v>43</v>
      </c>
      <c r="D31" s="33" t="s">
        <v>32</v>
      </c>
      <c r="E31" s="5" t="s">
        <v>439</v>
      </c>
      <c r="F31" s="38">
        <v>610</v>
      </c>
      <c r="G31" s="14">
        <f>G32</f>
        <v>13405.6</v>
      </c>
    </row>
    <row r="32" spans="1:7" ht="57" customHeight="1">
      <c r="A32" s="10" t="s">
        <v>8</v>
      </c>
      <c r="B32" s="30" t="s">
        <v>88</v>
      </c>
      <c r="C32" s="32" t="s">
        <v>43</v>
      </c>
      <c r="D32" s="33" t="s">
        <v>32</v>
      </c>
      <c r="E32" s="5" t="s">
        <v>439</v>
      </c>
      <c r="F32" s="38">
        <v>611</v>
      </c>
      <c r="G32" s="14">
        <v>13405.6</v>
      </c>
    </row>
    <row r="33" spans="1:7" ht="78" customHeight="1">
      <c r="A33" s="184" t="s">
        <v>394</v>
      </c>
      <c r="B33" s="174" t="s">
        <v>88</v>
      </c>
      <c r="C33" s="164" t="s">
        <v>43</v>
      </c>
      <c r="D33" s="175" t="s">
        <v>32</v>
      </c>
      <c r="E33" s="176" t="s">
        <v>393</v>
      </c>
      <c r="F33" s="194"/>
      <c r="G33" s="14">
        <f>G34</f>
        <v>15546.4</v>
      </c>
    </row>
    <row r="34" spans="1:7" ht="15" customHeight="1">
      <c r="A34" s="10" t="s">
        <v>9</v>
      </c>
      <c r="B34" s="30" t="s">
        <v>88</v>
      </c>
      <c r="C34" s="32" t="s">
        <v>43</v>
      </c>
      <c r="D34" s="33" t="s">
        <v>32</v>
      </c>
      <c r="E34" s="5" t="s">
        <v>393</v>
      </c>
      <c r="F34" s="38">
        <v>610</v>
      </c>
      <c r="G34" s="14">
        <f>G35</f>
        <v>15546.4</v>
      </c>
    </row>
    <row r="35" spans="1:7" ht="15" customHeight="1">
      <c r="A35" s="10" t="s">
        <v>7</v>
      </c>
      <c r="B35" s="30" t="s">
        <v>88</v>
      </c>
      <c r="C35" s="32" t="s">
        <v>43</v>
      </c>
      <c r="D35" s="33" t="s">
        <v>32</v>
      </c>
      <c r="E35" s="5" t="s">
        <v>393</v>
      </c>
      <c r="F35" s="38">
        <v>612</v>
      </c>
      <c r="G35" s="14">
        <v>15546.4</v>
      </c>
    </row>
    <row r="36" spans="1:7" ht="18" customHeight="1">
      <c r="A36" s="10" t="s">
        <v>175</v>
      </c>
      <c r="B36" s="30" t="s">
        <v>88</v>
      </c>
      <c r="C36" s="32" t="s">
        <v>43</v>
      </c>
      <c r="D36" s="33" t="s">
        <v>32</v>
      </c>
      <c r="E36" s="5" t="s">
        <v>194</v>
      </c>
      <c r="F36" s="38"/>
      <c r="G36" s="14">
        <f>G37</f>
        <v>160355.3</v>
      </c>
    </row>
    <row r="37" spans="1:7" ht="15" customHeight="1">
      <c r="A37" s="10" t="s">
        <v>9</v>
      </c>
      <c r="B37" s="30" t="s">
        <v>88</v>
      </c>
      <c r="C37" s="32" t="s">
        <v>43</v>
      </c>
      <c r="D37" s="33" t="s">
        <v>32</v>
      </c>
      <c r="E37" s="5" t="s">
        <v>194</v>
      </c>
      <c r="F37" s="38">
        <v>610</v>
      </c>
      <c r="G37" s="14">
        <f>G38</f>
        <v>160355.3</v>
      </c>
    </row>
    <row r="38" spans="1:7" ht="50.25" customHeight="1">
      <c r="A38" s="10" t="s">
        <v>8</v>
      </c>
      <c r="B38" s="30" t="s">
        <v>88</v>
      </c>
      <c r="C38" s="32" t="s">
        <v>43</v>
      </c>
      <c r="D38" s="33" t="s">
        <v>32</v>
      </c>
      <c r="E38" s="5" t="s">
        <v>194</v>
      </c>
      <c r="F38" s="38">
        <v>611</v>
      </c>
      <c r="G38" s="161">
        <v>160355.3</v>
      </c>
    </row>
    <row r="39" spans="1:7" ht="25.5" customHeight="1">
      <c r="A39" s="11" t="s">
        <v>120</v>
      </c>
      <c r="B39" s="30" t="s">
        <v>88</v>
      </c>
      <c r="C39" s="32" t="s">
        <v>43</v>
      </c>
      <c r="D39" s="33" t="s">
        <v>32</v>
      </c>
      <c r="E39" s="5" t="s">
        <v>195</v>
      </c>
      <c r="F39" s="5"/>
      <c r="G39" s="9">
        <f>G40</f>
        <v>81659.3</v>
      </c>
    </row>
    <row r="40" spans="1:7" ht="15" customHeight="1">
      <c r="A40" s="10" t="s">
        <v>9</v>
      </c>
      <c r="B40" s="30" t="s">
        <v>88</v>
      </c>
      <c r="C40" s="32" t="s">
        <v>43</v>
      </c>
      <c r="D40" s="33" t="s">
        <v>32</v>
      </c>
      <c r="E40" s="5" t="s">
        <v>195</v>
      </c>
      <c r="F40" s="5">
        <v>610</v>
      </c>
      <c r="G40" s="9">
        <f>G41+G42</f>
        <v>81659.3</v>
      </c>
    </row>
    <row r="41" spans="1:7" ht="54" customHeight="1">
      <c r="A41" s="10" t="s">
        <v>8</v>
      </c>
      <c r="B41" s="30" t="s">
        <v>88</v>
      </c>
      <c r="C41" s="32" t="s">
        <v>43</v>
      </c>
      <c r="D41" s="33" t="s">
        <v>32</v>
      </c>
      <c r="E41" s="5" t="s">
        <v>195</v>
      </c>
      <c r="F41" s="38">
        <v>611</v>
      </c>
      <c r="G41" s="14">
        <v>76912.8</v>
      </c>
    </row>
    <row r="42" spans="1:7" ht="17.25" customHeight="1">
      <c r="A42" s="10" t="s">
        <v>7</v>
      </c>
      <c r="B42" s="30" t="s">
        <v>88</v>
      </c>
      <c r="C42" s="32" t="s">
        <v>43</v>
      </c>
      <c r="D42" s="33" t="s">
        <v>32</v>
      </c>
      <c r="E42" s="5" t="s">
        <v>195</v>
      </c>
      <c r="F42" s="38">
        <v>612</v>
      </c>
      <c r="G42" s="14">
        <v>4746.5</v>
      </c>
    </row>
    <row r="43" spans="1:7" ht="18" customHeight="1">
      <c r="A43" s="59" t="s">
        <v>122</v>
      </c>
      <c r="B43" s="30" t="s">
        <v>88</v>
      </c>
      <c r="C43" s="32" t="s">
        <v>43</v>
      </c>
      <c r="D43" s="33" t="s">
        <v>32</v>
      </c>
      <c r="E43" s="5" t="s">
        <v>196</v>
      </c>
      <c r="F43" s="38"/>
      <c r="G43" s="14">
        <f>G44</f>
        <v>1372.4</v>
      </c>
    </row>
    <row r="44" spans="1:7" ht="17.25" customHeight="1">
      <c r="A44" s="10" t="s">
        <v>9</v>
      </c>
      <c r="B44" s="30" t="s">
        <v>88</v>
      </c>
      <c r="C44" s="32" t="s">
        <v>43</v>
      </c>
      <c r="D44" s="33" t="s">
        <v>32</v>
      </c>
      <c r="E44" s="5" t="s">
        <v>196</v>
      </c>
      <c r="F44" s="38">
        <v>610</v>
      </c>
      <c r="G44" s="14">
        <f>G45</f>
        <v>1372.4</v>
      </c>
    </row>
    <row r="45" spans="1:7" ht="17.25" customHeight="1">
      <c r="A45" s="10" t="s">
        <v>7</v>
      </c>
      <c r="B45" s="30" t="s">
        <v>88</v>
      </c>
      <c r="C45" s="32" t="s">
        <v>43</v>
      </c>
      <c r="D45" s="33" t="s">
        <v>32</v>
      </c>
      <c r="E45" s="5" t="s">
        <v>196</v>
      </c>
      <c r="F45" s="38">
        <v>612</v>
      </c>
      <c r="G45" s="14">
        <v>1372.4</v>
      </c>
    </row>
    <row r="46" spans="1:7" ht="17.25" customHeight="1">
      <c r="A46" s="10" t="s">
        <v>451</v>
      </c>
      <c r="B46" s="30" t="s">
        <v>88</v>
      </c>
      <c r="C46" s="32" t="s">
        <v>43</v>
      </c>
      <c r="D46" s="33" t="s">
        <v>32</v>
      </c>
      <c r="E46" s="5" t="s">
        <v>223</v>
      </c>
      <c r="F46" s="38"/>
      <c r="G46" s="14">
        <f>G47</f>
        <v>543.7</v>
      </c>
    </row>
    <row r="47" spans="1:7" ht="17.25" customHeight="1">
      <c r="A47" s="10" t="s">
        <v>446</v>
      </c>
      <c r="B47" s="30" t="s">
        <v>88</v>
      </c>
      <c r="C47" s="32" t="s">
        <v>43</v>
      </c>
      <c r="D47" s="33" t="s">
        <v>32</v>
      </c>
      <c r="E47" s="5" t="s">
        <v>445</v>
      </c>
      <c r="F47" s="38"/>
      <c r="G47" s="14">
        <f>G48</f>
        <v>543.7</v>
      </c>
    </row>
    <row r="48" spans="1:7" ht="17.25" customHeight="1">
      <c r="A48" s="10" t="s">
        <v>9</v>
      </c>
      <c r="B48" s="30" t="s">
        <v>88</v>
      </c>
      <c r="C48" s="32" t="s">
        <v>43</v>
      </c>
      <c r="D48" s="33" t="s">
        <v>32</v>
      </c>
      <c r="E48" s="5" t="s">
        <v>445</v>
      </c>
      <c r="F48" s="38">
        <v>610</v>
      </c>
      <c r="G48" s="14">
        <f>G49</f>
        <v>543.7</v>
      </c>
    </row>
    <row r="49" spans="1:7" ht="17.25" customHeight="1">
      <c r="A49" s="10" t="s">
        <v>7</v>
      </c>
      <c r="B49" s="30" t="s">
        <v>88</v>
      </c>
      <c r="C49" s="32" t="s">
        <v>43</v>
      </c>
      <c r="D49" s="33" t="s">
        <v>32</v>
      </c>
      <c r="E49" s="5" t="s">
        <v>445</v>
      </c>
      <c r="F49" s="38">
        <v>612</v>
      </c>
      <c r="G49" s="14">
        <v>543.7</v>
      </c>
    </row>
    <row r="50" spans="1:7" ht="15" customHeight="1">
      <c r="A50" s="16" t="s">
        <v>42</v>
      </c>
      <c r="B50" s="30" t="s">
        <v>88</v>
      </c>
      <c r="C50" s="32" t="s">
        <v>43</v>
      </c>
      <c r="D50" s="32" t="s">
        <v>37</v>
      </c>
      <c r="E50" s="5"/>
      <c r="F50" s="5"/>
      <c r="G50" s="146">
        <f>G51+G77</f>
        <v>508319.5</v>
      </c>
    </row>
    <row r="51" spans="1:7" ht="39" customHeight="1">
      <c r="A51" s="110" t="s">
        <v>179</v>
      </c>
      <c r="B51" s="30" t="s">
        <v>88</v>
      </c>
      <c r="C51" s="32" t="s">
        <v>43</v>
      </c>
      <c r="D51" s="33" t="s">
        <v>37</v>
      </c>
      <c r="E51" s="5" t="s">
        <v>192</v>
      </c>
      <c r="F51" s="38"/>
      <c r="G51" s="147">
        <f>G52</f>
        <v>505876.3</v>
      </c>
    </row>
    <row r="52" spans="1:7" ht="20.25" customHeight="1">
      <c r="A52" s="59" t="s">
        <v>181</v>
      </c>
      <c r="B52" s="30" t="s">
        <v>88</v>
      </c>
      <c r="C52" s="32" t="s">
        <v>43</v>
      </c>
      <c r="D52" s="33" t="s">
        <v>37</v>
      </c>
      <c r="E52" s="5" t="s">
        <v>197</v>
      </c>
      <c r="F52" s="38"/>
      <c r="G52" s="208">
        <f>G59+G62+G71+G66+G56+G53+G74</f>
        <v>505876.3</v>
      </c>
    </row>
    <row r="53" spans="1:7" ht="27" customHeight="1">
      <c r="A53" s="11" t="s">
        <v>440</v>
      </c>
      <c r="B53" s="30" t="s">
        <v>88</v>
      </c>
      <c r="C53" s="32" t="s">
        <v>43</v>
      </c>
      <c r="D53" s="33" t="s">
        <v>37</v>
      </c>
      <c r="E53" s="5" t="s">
        <v>447</v>
      </c>
      <c r="F53" s="38"/>
      <c r="G53" s="14">
        <f>G54</f>
        <v>9736.5</v>
      </c>
    </row>
    <row r="54" spans="1:7" ht="20.25" customHeight="1">
      <c r="A54" s="10" t="s">
        <v>9</v>
      </c>
      <c r="B54" s="30" t="s">
        <v>88</v>
      </c>
      <c r="C54" s="32" t="s">
        <v>43</v>
      </c>
      <c r="D54" s="33" t="s">
        <v>37</v>
      </c>
      <c r="E54" s="5" t="s">
        <v>447</v>
      </c>
      <c r="F54" s="38">
        <v>610</v>
      </c>
      <c r="G54" s="14">
        <f>G55</f>
        <v>9736.5</v>
      </c>
    </row>
    <row r="55" spans="1:7" ht="56.25" customHeight="1">
      <c r="A55" s="10" t="s">
        <v>8</v>
      </c>
      <c r="B55" s="30" t="s">
        <v>88</v>
      </c>
      <c r="C55" s="32" t="s">
        <v>43</v>
      </c>
      <c r="D55" s="33" t="s">
        <v>37</v>
      </c>
      <c r="E55" s="5" t="s">
        <v>447</v>
      </c>
      <c r="F55" s="38">
        <v>611</v>
      </c>
      <c r="G55" s="14">
        <v>9736.5</v>
      </c>
    </row>
    <row r="56" spans="1:16" ht="81.75" customHeight="1">
      <c r="A56" s="184" t="s">
        <v>394</v>
      </c>
      <c r="B56" s="174" t="s">
        <v>88</v>
      </c>
      <c r="C56" s="164" t="s">
        <v>43</v>
      </c>
      <c r="D56" s="175" t="s">
        <v>37</v>
      </c>
      <c r="E56" s="192" t="s">
        <v>395</v>
      </c>
      <c r="F56" s="164"/>
      <c r="G56" s="161">
        <f>G57</f>
        <v>28311.2</v>
      </c>
      <c r="P56" s="133"/>
    </row>
    <row r="57" spans="1:16" ht="17.25" customHeight="1">
      <c r="A57" s="10" t="s">
        <v>9</v>
      </c>
      <c r="B57" s="30" t="s">
        <v>88</v>
      </c>
      <c r="C57" s="32" t="s">
        <v>43</v>
      </c>
      <c r="D57" s="33" t="s">
        <v>37</v>
      </c>
      <c r="E57" s="60" t="s">
        <v>395</v>
      </c>
      <c r="F57" s="32" t="s">
        <v>11</v>
      </c>
      <c r="G57" s="14">
        <f>G58</f>
        <v>28311.2</v>
      </c>
      <c r="P57" s="133"/>
    </row>
    <row r="58" spans="1:16" ht="17.25" customHeight="1">
      <c r="A58" s="10" t="s">
        <v>7</v>
      </c>
      <c r="B58" s="30" t="s">
        <v>88</v>
      </c>
      <c r="C58" s="32" t="s">
        <v>43</v>
      </c>
      <c r="D58" s="33" t="s">
        <v>37</v>
      </c>
      <c r="E58" s="60" t="s">
        <v>395</v>
      </c>
      <c r="F58" s="32" t="s">
        <v>10</v>
      </c>
      <c r="G58" s="14">
        <v>28311.2</v>
      </c>
      <c r="P58" s="133"/>
    </row>
    <row r="59" spans="1:7" ht="15" customHeight="1">
      <c r="A59" s="10" t="s">
        <v>175</v>
      </c>
      <c r="B59" s="30" t="s">
        <v>88</v>
      </c>
      <c r="C59" s="32" t="s">
        <v>43</v>
      </c>
      <c r="D59" s="33" t="s">
        <v>37</v>
      </c>
      <c r="E59" s="5" t="s">
        <v>198</v>
      </c>
      <c r="F59" s="38"/>
      <c r="G59" s="14">
        <f>G60</f>
        <v>323759</v>
      </c>
    </row>
    <row r="60" spans="1:7" ht="15" customHeight="1">
      <c r="A60" s="10" t="s">
        <v>9</v>
      </c>
      <c r="B60" s="30" t="s">
        <v>88</v>
      </c>
      <c r="C60" s="32" t="s">
        <v>43</v>
      </c>
      <c r="D60" s="33" t="s">
        <v>37</v>
      </c>
      <c r="E60" s="5" t="s">
        <v>198</v>
      </c>
      <c r="F60" s="38">
        <v>610</v>
      </c>
      <c r="G60" s="14">
        <f>G61</f>
        <v>323759</v>
      </c>
    </row>
    <row r="61" spans="1:7" ht="48.75" customHeight="1">
      <c r="A61" s="10" t="s">
        <v>8</v>
      </c>
      <c r="B61" s="30" t="s">
        <v>88</v>
      </c>
      <c r="C61" s="32" t="s">
        <v>43</v>
      </c>
      <c r="D61" s="33" t="s">
        <v>37</v>
      </c>
      <c r="E61" s="5" t="s">
        <v>198</v>
      </c>
      <c r="F61" s="38">
        <v>611</v>
      </c>
      <c r="G61" s="161">
        <v>323759</v>
      </c>
    </row>
    <row r="62" spans="1:7" ht="24" customHeight="1">
      <c r="A62" s="115" t="s">
        <v>120</v>
      </c>
      <c r="B62" s="116" t="s">
        <v>88</v>
      </c>
      <c r="C62" s="117" t="s">
        <v>43</v>
      </c>
      <c r="D62" s="117" t="s">
        <v>37</v>
      </c>
      <c r="E62" s="117" t="s">
        <v>199</v>
      </c>
      <c r="F62" s="118"/>
      <c r="G62" s="119">
        <f>G63</f>
        <v>141442.1</v>
      </c>
    </row>
    <row r="63" spans="1:7" ht="15" customHeight="1">
      <c r="A63" s="10" t="s">
        <v>9</v>
      </c>
      <c r="B63" s="30" t="s">
        <v>88</v>
      </c>
      <c r="C63" s="32" t="s">
        <v>43</v>
      </c>
      <c r="D63" s="33" t="s">
        <v>37</v>
      </c>
      <c r="E63" s="117" t="s">
        <v>199</v>
      </c>
      <c r="F63" s="5">
        <v>610</v>
      </c>
      <c r="G63" s="9">
        <f>G64+G65</f>
        <v>141442.1</v>
      </c>
    </row>
    <row r="64" spans="1:7" ht="51.75" customHeight="1">
      <c r="A64" s="10" t="s">
        <v>448</v>
      </c>
      <c r="B64" s="30" t="s">
        <v>88</v>
      </c>
      <c r="C64" s="32" t="s">
        <v>43</v>
      </c>
      <c r="D64" s="33" t="s">
        <v>37</v>
      </c>
      <c r="E64" s="117" t="s">
        <v>199</v>
      </c>
      <c r="F64" s="38">
        <v>611</v>
      </c>
      <c r="G64" s="14">
        <v>141153.2</v>
      </c>
    </row>
    <row r="65" spans="1:7" ht="15" customHeight="1">
      <c r="A65" s="10" t="s">
        <v>7</v>
      </c>
      <c r="B65" s="30" t="s">
        <v>88</v>
      </c>
      <c r="C65" s="32" t="s">
        <v>43</v>
      </c>
      <c r="D65" s="33" t="s">
        <v>37</v>
      </c>
      <c r="E65" s="117" t="s">
        <v>199</v>
      </c>
      <c r="F65" s="38">
        <v>612</v>
      </c>
      <c r="G65" s="14">
        <v>288.9</v>
      </c>
    </row>
    <row r="66" spans="1:7" ht="32.25" customHeight="1" hidden="1">
      <c r="A66" s="167" t="s">
        <v>385</v>
      </c>
      <c r="B66" s="30" t="s">
        <v>88</v>
      </c>
      <c r="C66" s="32" t="s">
        <v>43</v>
      </c>
      <c r="D66" s="33" t="s">
        <v>37</v>
      </c>
      <c r="E66" s="117" t="s">
        <v>384</v>
      </c>
      <c r="F66" s="38"/>
      <c r="G66" s="161">
        <f>G67</f>
        <v>0</v>
      </c>
    </row>
    <row r="67" spans="1:7" ht="27" customHeight="1" hidden="1">
      <c r="A67" s="167" t="s">
        <v>326</v>
      </c>
      <c r="B67" s="30" t="s">
        <v>88</v>
      </c>
      <c r="C67" s="32" t="s">
        <v>43</v>
      </c>
      <c r="D67" s="33" t="s">
        <v>37</v>
      </c>
      <c r="E67" s="117" t="s">
        <v>384</v>
      </c>
      <c r="F67" s="38">
        <v>400</v>
      </c>
      <c r="G67" s="161">
        <f>G68</f>
        <v>0</v>
      </c>
    </row>
    <row r="68" spans="1:7" ht="15" customHeight="1" hidden="1">
      <c r="A68" s="167" t="s">
        <v>386</v>
      </c>
      <c r="B68" s="30" t="s">
        <v>88</v>
      </c>
      <c r="C68" s="32" t="s">
        <v>43</v>
      </c>
      <c r="D68" s="33" t="s">
        <v>37</v>
      </c>
      <c r="E68" s="117" t="s">
        <v>384</v>
      </c>
      <c r="F68" s="38">
        <v>410</v>
      </c>
      <c r="G68" s="161">
        <f>G69</f>
        <v>0</v>
      </c>
    </row>
    <row r="69" spans="1:7" ht="40.5" customHeight="1" hidden="1">
      <c r="A69" s="167" t="s">
        <v>387</v>
      </c>
      <c r="B69" s="30" t="s">
        <v>88</v>
      </c>
      <c r="C69" s="32" t="s">
        <v>43</v>
      </c>
      <c r="D69" s="33" t="s">
        <v>37</v>
      </c>
      <c r="E69" s="117" t="s">
        <v>384</v>
      </c>
      <c r="F69" s="38">
        <v>414</v>
      </c>
      <c r="G69" s="161"/>
    </row>
    <row r="70" spans="1:7" ht="30" customHeight="1" hidden="1">
      <c r="A70" s="167" t="s">
        <v>388</v>
      </c>
      <c r="B70" s="30" t="s">
        <v>88</v>
      </c>
      <c r="C70" s="32" t="s">
        <v>43</v>
      </c>
      <c r="D70" s="33" t="s">
        <v>37</v>
      </c>
      <c r="E70" s="117" t="s">
        <v>384</v>
      </c>
      <c r="F70" s="38">
        <v>414</v>
      </c>
      <c r="G70" s="161"/>
    </row>
    <row r="71" spans="1:7" ht="18.75" customHeight="1">
      <c r="A71" s="59" t="s">
        <v>122</v>
      </c>
      <c r="B71" s="30" t="s">
        <v>88</v>
      </c>
      <c r="C71" s="32" t="s">
        <v>43</v>
      </c>
      <c r="D71" s="33" t="s">
        <v>37</v>
      </c>
      <c r="E71" s="5" t="s">
        <v>200</v>
      </c>
      <c r="F71" s="38"/>
      <c r="G71" s="14">
        <f>G72</f>
        <v>1627.5</v>
      </c>
    </row>
    <row r="72" spans="1:7" ht="19.5" customHeight="1">
      <c r="A72" s="10" t="s">
        <v>9</v>
      </c>
      <c r="B72" s="30" t="s">
        <v>88</v>
      </c>
      <c r="C72" s="32" t="s">
        <v>43</v>
      </c>
      <c r="D72" s="33" t="s">
        <v>37</v>
      </c>
      <c r="E72" s="5" t="s">
        <v>200</v>
      </c>
      <c r="F72" s="38">
        <v>610</v>
      </c>
      <c r="G72" s="14">
        <f>G73</f>
        <v>1627.5</v>
      </c>
    </row>
    <row r="73" spans="1:7" ht="18" customHeight="1">
      <c r="A73" s="10" t="s">
        <v>7</v>
      </c>
      <c r="B73" s="30" t="s">
        <v>88</v>
      </c>
      <c r="C73" s="32" t="s">
        <v>43</v>
      </c>
      <c r="D73" s="33" t="s">
        <v>37</v>
      </c>
      <c r="E73" s="5" t="s">
        <v>200</v>
      </c>
      <c r="F73" s="38">
        <v>612</v>
      </c>
      <c r="G73" s="14">
        <v>1627.5</v>
      </c>
    </row>
    <row r="74" spans="1:7" ht="40.5" customHeight="1">
      <c r="A74" s="10" t="s">
        <v>450</v>
      </c>
      <c r="B74" s="30" t="s">
        <v>88</v>
      </c>
      <c r="C74" s="32" t="s">
        <v>43</v>
      </c>
      <c r="D74" s="33" t="s">
        <v>37</v>
      </c>
      <c r="E74" s="5" t="s">
        <v>449</v>
      </c>
      <c r="F74" s="38"/>
      <c r="G74" s="14">
        <f>G75</f>
        <v>1000</v>
      </c>
    </row>
    <row r="75" spans="1:7" ht="18" customHeight="1">
      <c r="A75" s="10" t="s">
        <v>9</v>
      </c>
      <c r="B75" s="30" t="s">
        <v>88</v>
      </c>
      <c r="C75" s="32" t="s">
        <v>43</v>
      </c>
      <c r="D75" s="33" t="s">
        <v>37</v>
      </c>
      <c r="E75" s="5" t="s">
        <v>449</v>
      </c>
      <c r="F75" s="38">
        <v>610</v>
      </c>
      <c r="G75" s="14">
        <f>G76</f>
        <v>1000</v>
      </c>
    </row>
    <row r="76" spans="1:7" ht="18" customHeight="1">
      <c r="A76" s="10" t="s">
        <v>7</v>
      </c>
      <c r="B76" s="30" t="s">
        <v>88</v>
      </c>
      <c r="C76" s="32" t="s">
        <v>43</v>
      </c>
      <c r="D76" s="33" t="s">
        <v>37</v>
      </c>
      <c r="E76" s="5" t="s">
        <v>449</v>
      </c>
      <c r="F76" s="38">
        <v>612</v>
      </c>
      <c r="G76" s="14">
        <v>1000</v>
      </c>
    </row>
    <row r="77" spans="1:7" ht="18" customHeight="1">
      <c r="A77" s="10" t="s">
        <v>451</v>
      </c>
      <c r="B77" s="30" t="s">
        <v>88</v>
      </c>
      <c r="C77" s="32" t="s">
        <v>43</v>
      </c>
      <c r="D77" s="33" t="s">
        <v>37</v>
      </c>
      <c r="E77" s="5" t="s">
        <v>223</v>
      </c>
      <c r="F77" s="38"/>
      <c r="G77" s="14">
        <f>G78</f>
        <v>2443.2</v>
      </c>
    </row>
    <row r="78" spans="1:7" ht="18" customHeight="1">
      <c r="A78" s="10" t="s">
        <v>446</v>
      </c>
      <c r="B78" s="30" t="s">
        <v>88</v>
      </c>
      <c r="C78" s="32" t="s">
        <v>43</v>
      </c>
      <c r="D78" s="33" t="s">
        <v>37</v>
      </c>
      <c r="E78" s="5" t="s">
        <v>445</v>
      </c>
      <c r="F78" s="38"/>
      <c r="G78" s="14">
        <f>G79</f>
        <v>2443.2</v>
      </c>
    </row>
    <row r="79" spans="1:7" ht="18" customHeight="1">
      <c r="A79" s="10" t="s">
        <v>9</v>
      </c>
      <c r="B79" s="30" t="s">
        <v>88</v>
      </c>
      <c r="C79" s="32" t="s">
        <v>43</v>
      </c>
      <c r="D79" s="33" t="s">
        <v>37</v>
      </c>
      <c r="E79" s="5" t="s">
        <v>445</v>
      </c>
      <c r="F79" s="38">
        <v>610</v>
      </c>
      <c r="G79" s="14">
        <f>G80</f>
        <v>2443.2</v>
      </c>
    </row>
    <row r="80" spans="1:7" ht="18" customHeight="1">
      <c r="A80" s="10" t="s">
        <v>7</v>
      </c>
      <c r="B80" s="30" t="s">
        <v>88</v>
      </c>
      <c r="C80" s="32" t="s">
        <v>43</v>
      </c>
      <c r="D80" s="33" t="s">
        <v>37</v>
      </c>
      <c r="E80" s="5" t="s">
        <v>445</v>
      </c>
      <c r="F80" s="38">
        <v>612</v>
      </c>
      <c r="G80" s="14">
        <v>2443.2</v>
      </c>
    </row>
    <row r="81" spans="1:7" ht="18" customHeight="1">
      <c r="A81" s="16" t="s">
        <v>383</v>
      </c>
      <c r="B81" s="30" t="s">
        <v>88</v>
      </c>
      <c r="C81" s="32" t="s">
        <v>43</v>
      </c>
      <c r="D81" s="33" t="s">
        <v>39</v>
      </c>
      <c r="E81" s="5"/>
      <c r="F81" s="38"/>
      <c r="G81" s="14">
        <f>G82</f>
        <v>69024.2</v>
      </c>
    </row>
    <row r="82" spans="1:7" ht="30.75" customHeight="1">
      <c r="A82" s="59" t="s">
        <v>182</v>
      </c>
      <c r="B82" s="30" t="s">
        <v>88</v>
      </c>
      <c r="C82" s="32" t="s">
        <v>43</v>
      </c>
      <c r="D82" s="33" t="s">
        <v>39</v>
      </c>
      <c r="E82" s="5" t="s">
        <v>201</v>
      </c>
      <c r="F82" s="5"/>
      <c r="G82" s="9">
        <f>G83+G86+G89+G92</f>
        <v>69024.2</v>
      </c>
    </row>
    <row r="83" spans="1:7" ht="29.25" customHeight="1">
      <c r="A83" s="11" t="s">
        <v>440</v>
      </c>
      <c r="B83" s="30" t="s">
        <v>88</v>
      </c>
      <c r="C83" s="32" t="s">
        <v>43</v>
      </c>
      <c r="D83" s="33" t="s">
        <v>39</v>
      </c>
      <c r="E83" s="5" t="s">
        <v>452</v>
      </c>
      <c r="F83" s="38"/>
      <c r="G83" s="14">
        <f>G84</f>
        <v>460.8</v>
      </c>
    </row>
    <row r="84" spans="1:7" ht="18" customHeight="1">
      <c r="A84" s="10" t="s">
        <v>9</v>
      </c>
      <c r="B84" s="30" t="s">
        <v>88</v>
      </c>
      <c r="C84" s="32" t="s">
        <v>43</v>
      </c>
      <c r="D84" s="33" t="s">
        <v>39</v>
      </c>
      <c r="E84" s="5" t="s">
        <v>452</v>
      </c>
      <c r="F84" s="38">
        <v>610</v>
      </c>
      <c r="G84" s="14">
        <f>G85</f>
        <v>460.8</v>
      </c>
    </row>
    <row r="85" spans="1:7" ht="53.25" customHeight="1">
      <c r="A85" s="10" t="s">
        <v>448</v>
      </c>
      <c r="B85" s="30" t="s">
        <v>88</v>
      </c>
      <c r="C85" s="32" t="s">
        <v>43</v>
      </c>
      <c r="D85" s="33" t="s">
        <v>39</v>
      </c>
      <c r="E85" s="5" t="s">
        <v>452</v>
      </c>
      <c r="F85" s="38">
        <v>611</v>
      </c>
      <c r="G85" s="14">
        <v>460.8</v>
      </c>
    </row>
    <row r="86" spans="1:7" ht="84" customHeight="1">
      <c r="A86" s="184" t="s">
        <v>394</v>
      </c>
      <c r="B86" s="174" t="s">
        <v>88</v>
      </c>
      <c r="C86" s="164" t="s">
        <v>43</v>
      </c>
      <c r="D86" s="175" t="s">
        <v>39</v>
      </c>
      <c r="E86" s="176" t="s">
        <v>396</v>
      </c>
      <c r="F86" s="176"/>
      <c r="G86" s="172">
        <f>G87</f>
        <v>3539.9</v>
      </c>
    </row>
    <row r="87" spans="1:7" ht="23.25" customHeight="1">
      <c r="A87" s="10" t="s">
        <v>9</v>
      </c>
      <c r="B87" s="30" t="s">
        <v>88</v>
      </c>
      <c r="C87" s="32" t="s">
        <v>43</v>
      </c>
      <c r="D87" s="33" t="s">
        <v>39</v>
      </c>
      <c r="E87" s="5" t="s">
        <v>396</v>
      </c>
      <c r="F87" s="5">
        <v>610</v>
      </c>
      <c r="G87" s="17">
        <f>G88</f>
        <v>3539.9</v>
      </c>
    </row>
    <row r="88" spans="1:7" ht="23.25" customHeight="1">
      <c r="A88" s="10" t="s">
        <v>7</v>
      </c>
      <c r="B88" s="30" t="s">
        <v>88</v>
      </c>
      <c r="C88" s="32" t="s">
        <v>43</v>
      </c>
      <c r="D88" s="33" t="s">
        <v>39</v>
      </c>
      <c r="E88" s="5" t="s">
        <v>396</v>
      </c>
      <c r="F88" s="5">
        <v>612</v>
      </c>
      <c r="G88" s="17">
        <v>3539.9</v>
      </c>
    </row>
    <row r="89" spans="1:7" ht="17.25" customHeight="1">
      <c r="A89" s="10" t="s">
        <v>175</v>
      </c>
      <c r="B89" s="30" t="s">
        <v>88</v>
      </c>
      <c r="C89" s="32" t="s">
        <v>43</v>
      </c>
      <c r="D89" s="33" t="s">
        <v>39</v>
      </c>
      <c r="E89" s="5" t="s">
        <v>202</v>
      </c>
      <c r="F89" s="38"/>
      <c r="G89" s="17">
        <f>G90</f>
        <v>50863.5</v>
      </c>
    </row>
    <row r="90" spans="1:7" ht="17.25" customHeight="1">
      <c r="A90" s="10" t="s">
        <v>9</v>
      </c>
      <c r="B90" s="30" t="s">
        <v>88</v>
      </c>
      <c r="C90" s="32" t="s">
        <v>43</v>
      </c>
      <c r="D90" s="33" t="s">
        <v>39</v>
      </c>
      <c r="E90" s="5" t="s">
        <v>202</v>
      </c>
      <c r="F90" s="38">
        <v>610</v>
      </c>
      <c r="G90" s="17">
        <f>G91</f>
        <v>50863.5</v>
      </c>
    </row>
    <row r="91" spans="1:7" ht="49.5" customHeight="1">
      <c r="A91" s="10" t="s">
        <v>8</v>
      </c>
      <c r="B91" s="30" t="s">
        <v>88</v>
      </c>
      <c r="C91" s="32" t="s">
        <v>43</v>
      </c>
      <c r="D91" s="33" t="s">
        <v>39</v>
      </c>
      <c r="E91" s="5" t="s">
        <v>202</v>
      </c>
      <c r="F91" s="38">
        <v>611</v>
      </c>
      <c r="G91" s="172">
        <v>50863.5</v>
      </c>
    </row>
    <row r="92" spans="1:7" ht="26.25" customHeight="1">
      <c r="A92" s="11" t="s">
        <v>120</v>
      </c>
      <c r="B92" s="30" t="s">
        <v>88</v>
      </c>
      <c r="C92" s="32" t="s">
        <v>43</v>
      </c>
      <c r="D92" s="33" t="s">
        <v>39</v>
      </c>
      <c r="E92" s="5" t="s">
        <v>203</v>
      </c>
      <c r="F92" s="5"/>
      <c r="G92" s="17">
        <f>G93</f>
        <v>14160</v>
      </c>
    </row>
    <row r="93" spans="1:7" ht="17.25" customHeight="1">
      <c r="A93" s="10" t="s">
        <v>9</v>
      </c>
      <c r="B93" s="30" t="s">
        <v>88</v>
      </c>
      <c r="C93" s="32" t="s">
        <v>43</v>
      </c>
      <c r="D93" s="33" t="s">
        <v>39</v>
      </c>
      <c r="E93" s="5" t="s">
        <v>203</v>
      </c>
      <c r="F93" s="5">
        <v>610</v>
      </c>
      <c r="G93" s="9">
        <f>G94</f>
        <v>14160</v>
      </c>
    </row>
    <row r="94" spans="1:7" ht="48.75" customHeight="1">
      <c r="A94" s="10" t="s">
        <v>448</v>
      </c>
      <c r="B94" s="30" t="s">
        <v>88</v>
      </c>
      <c r="C94" s="32" t="s">
        <v>43</v>
      </c>
      <c r="D94" s="33" t="s">
        <v>39</v>
      </c>
      <c r="E94" s="5" t="s">
        <v>203</v>
      </c>
      <c r="F94" s="38">
        <v>611</v>
      </c>
      <c r="G94" s="14">
        <v>14160</v>
      </c>
    </row>
    <row r="95" spans="1:7" ht="16.5" customHeight="1">
      <c r="A95" s="62" t="s">
        <v>61</v>
      </c>
      <c r="B95" s="30" t="s">
        <v>88</v>
      </c>
      <c r="C95" s="32" t="s">
        <v>43</v>
      </c>
      <c r="D95" s="33" t="s">
        <v>43</v>
      </c>
      <c r="E95" s="5"/>
      <c r="F95" s="5"/>
      <c r="G95" s="17">
        <f>G96+G108</f>
        <v>4191.9</v>
      </c>
    </row>
    <row r="96" spans="1:7" ht="40.5" customHeight="1">
      <c r="A96" s="110" t="s">
        <v>179</v>
      </c>
      <c r="B96" s="30" t="s">
        <v>88</v>
      </c>
      <c r="C96" s="32" t="s">
        <v>43</v>
      </c>
      <c r="D96" s="33" t="s">
        <v>43</v>
      </c>
      <c r="E96" s="5" t="s">
        <v>192</v>
      </c>
      <c r="F96" s="5"/>
      <c r="G96" s="17">
        <f>G97</f>
        <v>4091.9</v>
      </c>
    </row>
    <row r="97" spans="1:7" ht="25.5" customHeight="1">
      <c r="A97" s="59" t="s">
        <v>183</v>
      </c>
      <c r="B97" s="30" t="s">
        <v>88</v>
      </c>
      <c r="C97" s="32" t="s">
        <v>43</v>
      </c>
      <c r="D97" s="33" t="s">
        <v>43</v>
      </c>
      <c r="E97" s="5" t="s">
        <v>205</v>
      </c>
      <c r="F97" s="5"/>
      <c r="G97" s="17">
        <f>G98+G101</f>
        <v>4091.9</v>
      </c>
    </row>
    <row r="98" spans="1:7" ht="51.75" customHeight="1">
      <c r="A98" s="183" t="s">
        <v>403</v>
      </c>
      <c r="B98" s="174" t="s">
        <v>88</v>
      </c>
      <c r="C98" s="164" t="s">
        <v>43</v>
      </c>
      <c r="D98" s="175" t="s">
        <v>43</v>
      </c>
      <c r="E98" s="176" t="s">
        <v>206</v>
      </c>
      <c r="F98" s="176"/>
      <c r="G98" s="17">
        <f>G99</f>
        <v>3451.9</v>
      </c>
    </row>
    <row r="99" spans="1:7" ht="15" customHeight="1">
      <c r="A99" s="63" t="s">
        <v>9</v>
      </c>
      <c r="B99" s="30" t="s">
        <v>88</v>
      </c>
      <c r="C99" s="32" t="s">
        <v>43</v>
      </c>
      <c r="D99" s="33" t="s">
        <v>43</v>
      </c>
      <c r="E99" s="5" t="s">
        <v>206</v>
      </c>
      <c r="F99" s="5">
        <v>610</v>
      </c>
      <c r="G99" s="17">
        <f>G100</f>
        <v>3451.9</v>
      </c>
    </row>
    <row r="100" spans="1:7" ht="15" customHeight="1">
      <c r="A100" s="10" t="s">
        <v>22</v>
      </c>
      <c r="B100" s="30" t="s">
        <v>88</v>
      </c>
      <c r="C100" s="32" t="s">
        <v>43</v>
      </c>
      <c r="D100" s="33" t="s">
        <v>43</v>
      </c>
      <c r="E100" s="5" t="s">
        <v>206</v>
      </c>
      <c r="F100" s="38">
        <v>612</v>
      </c>
      <c r="G100" s="152">
        <v>3451.9</v>
      </c>
    </row>
    <row r="101" spans="1:7" ht="27.75" customHeight="1">
      <c r="A101" s="23" t="s">
        <v>293</v>
      </c>
      <c r="B101" s="30" t="s">
        <v>88</v>
      </c>
      <c r="C101" s="32" t="s">
        <v>43</v>
      </c>
      <c r="D101" s="33" t="s">
        <v>43</v>
      </c>
      <c r="E101" s="5" t="s">
        <v>407</v>
      </c>
      <c r="F101" s="5"/>
      <c r="G101" s="152">
        <f>G102</f>
        <v>640</v>
      </c>
    </row>
    <row r="102" spans="1:7" ht="18.75" customHeight="1">
      <c r="A102" s="63" t="s">
        <v>9</v>
      </c>
      <c r="B102" s="30" t="s">
        <v>88</v>
      </c>
      <c r="C102" s="32" t="s">
        <v>43</v>
      </c>
      <c r="D102" s="33" t="s">
        <v>43</v>
      </c>
      <c r="E102" s="5" t="s">
        <v>407</v>
      </c>
      <c r="F102" s="5">
        <v>610</v>
      </c>
      <c r="G102" s="152">
        <f>G103+G104</f>
        <v>640</v>
      </c>
    </row>
    <row r="103" spans="1:7" ht="53.25" customHeight="1">
      <c r="A103" s="10" t="s">
        <v>8</v>
      </c>
      <c r="B103" s="30" t="s">
        <v>88</v>
      </c>
      <c r="C103" s="32" t="s">
        <v>43</v>
      </c>
      <c r="D103" s="33" t="s">
        <v>43</v>
      </c>
      <c r="E103" s="5" t="s">
        <v>407</v>
      </c>
      <c r="F103" s="5">
        <v>611</v>
      </c>
      <c r="G103" s="152">
        <v>480</v>
      </c>
    </row>
    <row r="104" spans="1:7" ht="15.75" customHeight="1">
      <c r="A104" s="10" t="s">
        <v>7</v>
      </c>
      <c r="B104" s="30" t="s">
        <v>88</v>
      </c>
      <c r="C104" s="32" t="s">
        <v>43</v>
      </c>
      <c r="D104" s="33" t="s">
        <v>43</v>
      </c>
      <c r="E104" s="5" t="s">
        <v>407</v>
      </c>
      <c r="F104" s="5">
        <v>612</v>
      </c>
      <c r="G104" s="152">
        <v>160</v>
      </c>
    </row>
    <row r="105" spans="1:7" ht="18" customHeight="1" hidden="1">
      <c r="A105" s="63" t="s">
        <v>316</v>
      </c>
      <c r="B105" s="30" t="s">
        <v>88</v>
      </c>
      <c r="C105" s="32" t="s">
        <v>43</v>
      </c>
      <c r="D105" s="33" t="s">
        <v>43</v>
      </c>
      <c r="E105" s="5" t="s">
        <v>292</v>
      </c>
      <c r="F105" s="5">
        <v>620</v>
      </c>
      <c r="G105" s="156">
        <f>G106+G107</f>
        <v>0</v>
      </c>
    </row>
    <row r="106" spans="1:7" ht="53.25" customHeight="1" hidden="1">
      <c r="A106" s="10" t="s">
        <v>318</v>
      </c>
      <c r="B106" s="30" t="s">
        <v>88</v>
      </c>
      <c r="C106" s="32" t="s">
        <v>43</v>
      </c>
      <c r="D106" s="33" t="s">
        <v>43</v>
      </c>
      <c r="E106" s="5" t="s">
        <v>292</v>
      </c>
      <c r="F106" s="38">
        <v>621</v>
      </c>
      <c r="G106" s="157"/>
    </row>
    <row r="107" spans="1:7" ht="16.5" customHeight="1" hidden="1">
      <c r="A107" s="173" t="s">
        <v>317</v>
      </c>
      <c r="B107" s="174" t="s">
        <v>88</v>
      </c>
      <c r="C107" s="164" t="s">
        <v>43</v>
      </c>
      <c r="D107" s="175" t="s">
        <v>43</v>
      </c>
      <c r="E107" s="176" t="s">
        <v>292</v>
      </c>
      <c r="F107" s="176">
        <v>622</v>
      </c>
      <c r="G107" s="177"/>
    </row>
    <row r="108" spans="1:7" ht="16.5" customHeight="1">
      <c r="A108" s="10" t="s">
        <v>451</v>
      </c>
      <c r="B108" s="30" t="s">
        <v>88</v>
      </c>
      <c r="C108" s="32" t="s">
        <v>43</v>
      </c>
      <c r="D108" s="33" t="s">
        <v>43</v>
      </c>
      <c r="E108" s="5" t="s">
        <v>223</v>
      </c>
      <c r="F108" s="38"/>
      <c r="G108" s="177">
        <f>G109</f>
        <v>100</v>
      </c>
    </row>
    <row r="109" spans="1:7" ht="16.5" customHeight="1">
      <c r="A109" s="10" t="s">
        <v>446</v>
      </c>
      <c r="B109" s="30" t="s">
        <v>88</v>
      </c>
      <c r="C109" s="32" t="s">
        <v>43</v>
      </c>
      <c r="D109" s="33" t="s">
        <v>43</v>
      </c>
      <c r="E109" s="5" t="s">
        <v>445</v>
      </c>
      <c r="F109" s="38"/>
      <c r="G109" s="177">
        <f>G110</f>
        <v>100</v>
      </c>
    </row>
    <row r="110" spans="1:7" ht="16.5" customHeight="1">
      <c r="A110" s="10" t="s">
        <v>9</v>
      </c>
      <c r="B110" s="30" t="s">
        <v>88</v>
      </c>
      <c r="C110" s="32" t="s">
        <v>43</v>
      </c>
      <c r="D110" s="33" t="s">
        <v>43</v>
      </c>
      <c r="E110" s="5" t="s">
        <v>445</v>
      </c>
      <c r="F110" s="38">
        <v>610</v>
      </c>
      <c r="G110" s="177">
        <f>G111</f>
        <v>100</v>
      </c>
    </row>
    <row r="111" spans="1:7" ht="16.5" customHeight="1">
      <c r="A111" s="10" t="s">
        <v>7</v>
      </c>
      <c r="B111" s="30" t="s">
        <v>88</v>
      </c>
      <c r="C111" s="32" t="s">
        <v>43</v>
      </c>
      <c r="D111" s="33" t="s">
        <v>43</v>
      </c>
      <c r="E111" s="5" t="s">
        <v>445</v>
      </c>
      <c r="F111" s="38">
        <v>612</v>
      </c>
      <c r="G111" s="177">
        <v>100</v>
      </c>
    </row>
    <row r="112" spans="1:16" ht="15" customHeight="1">
      <c r="A112" s="16" t="s">
        <v>50</v>
      </c>
      <c r="B112" s="30" t="s">
        <v>88</v>
      </c>
      <c r="C112" s="32" t="s">
        <v>43</v>
      </c>
      <c r="D112" s="33" t="s">
        <v>35</v>
      </c>
      <c r="E112" s="5"/>
      <c r="F112" s="5"/>
      <c r="G112" s="6">
        <f>G113</f>
        <v>8475.5</v>
      </c>
      <c r="P112" s="145"/>
    </row>
    <row r="113" spans="1:7" ht="39" customHeight="1">
      <c r="A113" s="110" t="s">
        <v>179</v>
      </c>
      <c r="B113" s="30" t="s">
        <v>88</v>
      </c>
      <c r="C113" s="32" t="s">
        <v>43</v>
      </c>
      <c r="D113" s="32" t="s">
        <v>35</v>
      </c>
      <c r="E113" s="5" t="s">
        <v>192</v>
      </c>
      <c r="F113" s="5"/>
      <c r="G113" s="7">
        <f>G114</f>
        <v>8475.5</v>
      </c>
    </row>
    <row r="114" spans="1:8" ht="24" customHeight="1">
      <c r="A114" s="11" t="s">
        <v>184</v>
      </c>
      <c r="B114" s="30" t="s">
        <v>88</v>
      </c>
      <c r="C114" s="32" t="s">
        <v>43</v>
      </c>
      <c r="D114" s="32" t="s">
        <v>35</v>
      </c>
      <c r="E114" s="32" t="s">
        <v>209</v>
      </c>
      <c r="F114" s="32"/>
      <c r="G114" s="9">
        <f>G115+G122</f>
        <v>8475.5</v>
      </c>
      <c r="H114" s="28"/>
    </row>
    <row r="115" spans="1:7" ht="27" customHeight="1">
      <c r="A115" s="64" t="s">
        <v>124</v>
      </c>
      <c r="B115" s="30" t="s">
        <v>88</v>
      </c>
      <c r="C115" s="32" t="s">
        <v>43</v>
      </c>
      <c r="D115" s="32" t="s">
        <v>35</v>
      </c>
      <c r="E115" s="32" t="s">
        <v>210</v>
      </c>
      <c r="F115" s="37"/>
      <c r="G115" s="9">
        <f>G116+G120</f>
        <v>8305.2</v>
      </c>
    </row>
    <row r="116" spans="1:7" ht="26.25" customHeight="1">
      <c r="A116" s="1" t="s">
        <v>119</v>
      </c>
      <c r="B116" s="30" t="s">
        <v>88</v>
      </c>
      <c r="C116" s="32" t="s">
        <v>43</v>
      </c>
      <c r="D116" s="32" t="s">
        <v>35</v>
      </c>
      <c r="E116" s="32" t="s">
        <v>210</v>
      </c>
      <c r="F116" s="30">
        <v>120</v>
      </c>
      <c r="G116" s="14">
        <f>G117+G118+G119</f>
        <v>7685</v>
      </c>
    </row>
    <row r="117" spans="1:7" ht="27" customHeight="1">
      <c r="A117" s="1" t="s">
        <v>220</v>
      </c>
      <c r="B117" s="30" t="s">
        <v>88</v>
      </c>
      <c r="C117" s="32" t="s">
        <v>43</v>
      </c>
      <c r="D117" s="32" t="s">
        <v>35</v>
      </c>
      <c r="E117" s="32" t="s">
        <v>210</v>
      </c>
      <c r="F117" s="30">
        <v>121</v>
      </c>
      <c r="G117" s="14">
        <v>5776.6</v>
      </c>
    </row>
    <row r="118" spans="1:16" ht="27.75" customHeight="1">
      <c r="A118" s="1" t="s">
        <v>148</v>
      </c>
      <c r="B118" s="30" t="s">
        <v>88</v>
      </c>
      <c r="C118" s="32" t="s">
        <v>43</v>
      </c>
      <c r="D118" s="32" t="s">
        <v>35</v>
      </c>
      <c r="E118" s="32" t="s">
        <v>210</v>
      </c>
      <c r="F118" s="30">
        <v>122</v>
      </c>
      <c r="G118" s="14">
        <v>189.9</v>
      </c>
      <c r="P118" s="133"/>
    </row>
    <row r="119" spans="1:7" ht="39.75" customHeight="1">
      <c r="A119" s="1" t="s">
        <v>219</v>
      </c>
      <c r="B119" s="30" t="s">
        <v>88</v>
      </c>
      <c r="C119" s="32" t="s">
        <v>43</v>
      </c>
      <c r="D119" s="32" t="s">
        <v>35</v>
      </c>
      <c r="E119" s="32" t="s">
        <v>210</v>
      </c>
      <c r="F119" s="30">
        <v>129</v>
      </c>
      <c r="G119" s="14">
        <v>1718.5</v>
      </c>
    </row>
    <row r="120" spans="1:7" ht="26.25" customHeight="1">
      <c r="A120" s="1" t="s">
        <v>117</v>
      </c>
      <c r="B120" s="30" t="s">
        <v>88</v>
      </c>
      <c r="C120" s="32" t="s">
        <v>43</v>
      </c>
      <c r="D120" s="32" t="s">
        <v>35</v>
      </c>
      <c r="E120" s="32" t="s">
        <v>210</v>
      </c>
      <c r="F120" s="30">
        <v>240</v>
      </c>
      <c r="G120" s="14">
        <f>G121</f>
        <v>620.2</v>
      </c>
    </row>
    <row r="121" spans="1:7" ht="17.25" customHeight="1">
      <c r="A121" s="1" t="s">
        <v>434</v>
      </c>
      <c r="B121" s="30" t="s">
        <v>88</v>
      </c>
      <c r="C121" s="32" t="s">
        <v>43</v>
      </c>
      <c r="D121" s="32" t="s">
        <v>35</v>
      </c>
      <c r="E121" s="32" t="s">
        <v>210</v>
      </c>
      <c r="F121" s="30">
        <v>244</v>
      </c>
      <c r="G121" s="14">
        <v>620.2</v>
      </c>
    </row>
    <row r="122" spans="1:7" ht="16.5" customHeight="1">
      <c r="A122" s="59" t="s">
        <v>122</v>
      </c>
      <c r="B122" s="30" t="s">
        <v>88</v>
      </c>
      <c r="C122" s="32" t="s">
        <v>43</v>
      </c>
      <c r="D122" s="32" t="s">
        <v>35</v>
      </c>
      <c r="E122" s="5" t="s">
        <v>211</v>
      </c>
      <c r="F122" s="32"/>
      <c r="G122" s="148">
        <f>G123+G127+G125</f>
        <v>170.3</v>
      </c>
    </row>
    <row r="123" spans="1:7" ht="24" customHeight="1">
      <c r="A123" s="59" t="s">
        <v>147</v>
      </c>
      <c r="B123" s="30" t="s">
        <v>88</v>
      </c>
      <c r="C123" s="32" t="s">
        <v>43</v>
      </c>
      <c r="D123" s="32" t="s">
        <v>35</v>
      </c>
      <c r="E123" s="5" t="s">
        <v>211</v>
      </c>
      <c r="F123" s="32" t="s">
        <v>13</v>
      </c>
      <c r="G123" s="14">
        <f>G124</f>
        <v>49.5</v>
      </c>
    </row>
    <row r="124" spans="1:7" ht="56.25" customHeight="1">
      <c r="A124" s="11" t="s">
        <v>409</v>
      </c>
      <c r="B124" s="30" t="s">
        <v>88</v>
      </c>
      <c r="C124" s="32" t="s">
        <v>43</v>
      </c>
      <c r="D124" s="32" t="s">
        <v>35</v>
      </c>
      <c r="E124" s="5" t="s">
        <v>211</v>
      </c>
      <c r="F124" s="32" t="s">
        <v>408</v>
      </c>
      <c r="G124" s="14">
        <v>49.5</v>
      </c>
    </row>
    <row r="125" spans="1:7" ht="28.5" customHeight="1">
      <c r="A125" s="1" t="s">
        <v>117</v>
      </c>
      <c r="B125" s="30" t="s">
        <v>88</v>
      </c>
      <c r="C125" s="32" t="s">
        <v>43</v>
      </c>
      <c r="D125" s="32" t="s">
        <v>35</v>
      </c>
      <c r="E125" s="5" t="s">
        <v>211</v>
      </c>
      <c r="F125" s="32" t="s">
        <v>116</v>
      </c>
      <c r="G125" s="14">
        <f>G126</f>
        <v>110.8</v>
      </c>
    </row>
    <row r="126" spans="1:7" ht="22.5" customHeight="1">
      <c r="A126" s="1" t="s">
        <v>434</v>
      </c>
      <c r="B126" s="30" t="s">
        <v>88</v>
      </c>
      <c r="C126" s="32" t="s">
        <v>43</v>
      </c>
      <c r="D126" s="32" t="s">
        <v>35</v>
      </c>
      <c r="E126" s="5" t="s">
        <v>211</v>
      </c>
      <c r="F126" s="32" t="s">
        <v>115</v>
      </c>
      <c r="G126" s="14">
        <v>110.8</v>
      </c>
    </row>
    <row r="127" spans="1:7" ht="21.75" customHeight="1">
      <c r="A127" s="23" t="s">
        <v>323</v>
      </c>
      <c r="B127" s="30" t="s">
        <v>88</v>
      </c>
      <c r="C127" s="32" t="s">
        <v>43</v>
      </c>
      <c r="D127" s="32" t="s">
        <v>35</v>
      </c>
      <c r="E127" s="5" t="s">
        <v>211</v>
      </c>
      <c r="F127" s="5">
        <v>300</v>
      </c>
      <c r="G127" s="14">
        <f>G128</f>
        <v>10</v>
      </c>
    </row>
    <row r="128" spans="1:7" ht="18.75" customHeight="1">
      <c r="A128" s="23" t="s">
        <v>324</v>
      </c>
      <c r="B128" s="30" t="s">
        <v>88</v>
      </c>
      <c r="C128" s="32" t="s">
        <v>43</v>
      </c>
      <c r="D128" s="32" t="s">
        <v>35</v>
      </c>
      <c r="E128" s="5" t="s">
        <v>211</v>
      </c>
      <c r="F128" s="5">
        <v>360</v>
      </c>
      <c r="G128" s="14">
        <v>10</v>
      </c>
    </row>
    <row r="129" spans="1:7" ht="15.75" customHeight="1">
      <c r="A129" s="65" t="s">
        <v>44</v>
      </c>
      <c r="B129" s="30" t="s">
        <v>88</v>
      </c>
      <c r="C129" s="66" t="s">
        <v>67</v>
      </c>
      <c r="D129" s="32"/>
      <c r="E129" s="32"/>
      <c r="F129" s="32"/>
      <c r="G129" s="6">
        <f aca="true" t="shared" si="0" ref="G129:G134">G130</f>
        <v>12886</v>
      </c>
    </row>
    <row r="130" spans="1:7" ht="15.75" customHeight="1">
      <c r="A130" s="22" t="s">
        <v>86</v>
      </c>
      <c r="B130" s="30" t="s">
        <v>88</v>
      </c>
      <c r="C130" s="32" t="s">
        <v>67</v>
      </c>
      <c r="D130" s="33" t="s">
        <v>45</v>
      </c>
      <c r="E130" s="32"/>
      <c r="F130" s="32"/>
      <c r="G130" s="6">
        <f t="shared" si="0"/>
        <v>12886</v>
      </c>
    </row>
    <row r="131" spans="1:15" ht="39" customHeight="1">
      <c r="A131" s="110" t="s">
        <v>179</v>
      </c>
      <c r="B131" s="30" t="s">
        <v>88</v>
      </c>
      <c r="C131" s="32" t="s">
        <v>67</v>
      </c>
      <c r="D131" s="32" t="s">
        <v>45</v>
      </c>
      <c r="E131" s="5" t="s">
        <v>192</v>
      </c>
      <c r="F131" s="38"/>
      <c r="G131" s="14">
        <f>G132+G136</f>
        <v>12886</v>
      </c>
      <c r="O131" s="28"/>
    </row>
    <row r="132" spans="1:7" ht="15" customHeight="1">
      <c r="A132" s="59" t="s">
        <v>180</v>
      </c>
      <c r="B132" s="30" t="s">
        <v>88</v>
      </c>
      <c r="C132" s="32" t="s">
        <v>67</v>
      </c>
      <c r="D132" s="32" t="s">
        <v>45</v>
      </c>
      <c r="E132" s="5" t="s">
        <v>193</v>
      </c>
      <c r="F132" s="38"/>
      <c r="G132" s="14">
        <f t="shared" si="0"/>
        <v>12774.8</v>
      </c>
    </row>
    <row r="133" spans="1:15" ht="37.5" customHeight="1">
      <c r="A133" s="10" t="s">
        <v>176</v>
      </c>
      <c r="B133" s="30" t="s">
        <v>88</v>
      </c>
      <c r="C133" s="32" t="s">
        <v>67</v>
      </c>
      <c r="D133" s="33" t="s">
        <v>45</v>
      </c>
      <c r="E133" s="5" t="s">
        <v>212</v>
      </c>
      <c r="F133" s="38"/>
      <c r="G133" s="14">
        <f t="shared" si="0"/>
        <v>12774.8</v>
      </c>
      <c r="O133" s="145"/>
    </row>
    <row r="134" spans="1:7" ht="15" customHeight="1">
      <c r="A134" s="10" t="s">
        <v>9</v>
      </c>
      <c r="B134" s="30" t="s">
        <v>88</v>
      </c>
      <c r="C134" s="32" t="s">
        <v>67</v>
      </c>
      <c r="D134" s="33" t="s">
        <v>45</v>
      </c>
      <c r="E134" s="5" t="s">
        <v>212</v>
      </c>
      <c r="F134" s="38">
        <v>610</v>
      </c>
      <c r="G134" s="14">
        <f t="shared" si="0"/>
        <v>12774.8</v>
      </c>
    </row>
    <row r="135" spans="1:7" ht="18" customHeight="1">
      <c r="A135" s="10" t="s">
        <v>7</v>
      </c>
      <c r="B135" s="30" t="s">
        <v>88</v>
      </c>
      <c r="C135" s="32" t="s">
        <v>67</v>
      </c>
      <c r="D135" s="33" t="s">
        <v>45</v>
      </c>
      <c r="E135" s="5" t="s">
        <v>212</v>
      </c>
      <c r="F135" s="38">
        <v>612</v>
      </c>
      <c r="G135" s="14">
        <v>12774.8</v>
      </c>
    </row>
    <row r="136" spans="1:7" ht="18" customHeight="1">
      <c r="A136" s="1" t="s">
        <v>181</v>
      </c>
      <c r="B136" s="30" t="s">
        <v>88</v>
      </c>
      <c r="C136" s="32" t="s">
        <v>67</v>
      </c>
      <c r="D136" s="33" t="s">
        <v>45</v>
      </c>
      <c r="E136" s="5" t="s">
        <v>197</v>
      </c>
      <c r="F136" s="30"/>
      <c r="G136" s="113">
        <f>G137+G140</f>
        <v>111.2</v>
      </c>
    </row>
    <row r="137" spans="1:11" ht="51" customHeight="1" hidden="1">
      <c r="A137" s="1" t="s">
        <v>289</v>
      </c>
      <c r="B137" s="30" t="s">
        <v>88</v>
      </c>
      <c r="C137" s="32" t="s">
        <v>67</v>
      </c>
      <c r="D137" s="33" t="s">
        <v>45</v>
      </c>
      <c r="E137" s="5" t="s">
        <v>290</v>
      </c>
      <c r="F137" s="30"/>
      <c r="G137" s="113">
        <f>G138</f>
        <v>0</v>
      </c>
      <c r="K137" s="132"/>
    </row>
    <row r="138" spans="1:7" ht="18" customHeight="1" hidden="1">
      <c r="A138" s="1" t="s">
        <v>9</v>
      </c>
      <c r="B138" s="30" t="s">
        <v>88</v>
      </c>
      <c r="C138" s="32" t="s">
        <v>67</v>
      </c>
      <c r="D138" s="33" t="s">
        <v>45</v>
      </c>
      <c r="E138" s="5" t="s">
        <v>290</v>
      </c>
      <c r="F138" s="30">
        <v>610</v>
      </c>
      <c r="G138" s="113">
        <f>G139</f>
        <v>0</v>
      </c>
    </row>
    <row r="139" spans="1:11" ht="18" customHeight="1" hidden="1">
      <c r="A139" s="1" t="s">
        <v>22</v>
      </c>
      <c r="B139" s="30" t="s">
        <v>88</v>
      </c>
      <c r="C139" s="32" t="s">
        <v>67</v>
      </c>
      <c r="D139" s="33" t="s">
        <v>45</v>
      </c>
      <c r="E139" s="5" t="s">
        <v>290</v>
      </c>
      <c r="F139" s="30">
        <v>612</v>
      </c>
      <c r="G139" s="113"/>
      <c r="K139" s="28"/>
    </row>
    <row r="140" spans="1:7" ht="56.25" customHeight="1">
      <c r="A140" s="1" t="s">
        <v>289</v>
      </c>
      <c r="B140" s="30" t="s">
        <v>88</v>
      </c>
      <c r="C140" s="32" t="s">
        <v>67</v>
      </c>
      <c r="D140" s="33" t="s">
        <v>45</v>
      </c>
      <c r="E140" s="5" t="s">
        <v>294</v>
      </c>
      <c r="F140" s="30"/>
      <c r="G140" s="113">
        <f>G141</f>
        <v>111.2</v>
      </c>
    </row>
    <row r="141" spans="1:7" ht="18" customHeight="1">
      <c r="A141" s="1" t="s">
        <v>9</v>
      </c>
      <c r="B141" s="30" t="s">
        <v>88</v>
      </c>
      <c r="C141" s="32" t="s">
        <v>67</v>
      </c>
      <c r="D141" s="33" t="s">
        <v>45</v>
      </c>
      <c r="E141" s="5" t="s">
        <v>294</v>
      </c>
      <c r="F141" s="30">
        <v>610</v>
      </c>
      <c r="G141" s="113">
        <f>G142</f>
        <v>111.2</v>
      </c>
    </row>
    <row r="142" spans="1:11" ht="18" customHeight="1">
      <c r="A142" s="1" t="s">
        <v>22</v>
      </c>
      <c r="B142" s="30" t="s">
        <v>88</v>
      </c>
      <c r="C142" s="32" t="s">
        <v>67</v>
      </c>
      <c r="D142" s="33" t="s">
        <v>45</v>
      </c>
      <c r="E142" s="5" t="s">
        <v>294</v>
      </c>
      <c r="F142" s="30">
        <v>612</v>
      </c>
      <c r="G142" s="113">
        <v>111.2</v>
      </c>
      <c r="K142" s="28"/>
    </row>
    <row r="143" spans="1:11" ht="18" customHeight="1">
      <c r="A143" s="57" t="s">
        <v>96</v>
      </c>
      <c r="B143" s="30" t="s">
        <v>88</v>
      </c>
      <c r="C143" s="32" t="s">
        <v>59</v>
      </c>
      <c r="D143" s="33"/>
      <c r="E143" s="5"/>
      <c r="F143" s="67"/>
      <c r="G143" s="20">
        <f>G144</f>
        <v>800</v>
      </c>
      <c r="K143" s="28"/>
    </row>
    <row r="144" spans="1:11" ht="18" customHeight="1">
      <c r="A144" s="57" t="s">
        <v>97</v>
      </c>
      <c r="B144" s="30" t="s">
        <v>88</v>
      </c>
      <c r="C144" s="32" t="s">
        <v>59</v>
      </c>
      <c r="D144" s="33" t="s">
        <v>37</v>
      </c>
      <c r="E144" s="5"/>
      <c r="F144" s="67"/>
      <c r="G144" s="20">
        <f>SUM(G145)</f>
        <v>800</v>
      </c>
      <c r="K144" s="28"/>
    </row>
    <row r="145" spans="1:11" ht="54" customHeight="1">
      <c r="A145" s="86" t="s">
        <v>423</v>
      </c>
      <c r="B145" s="30" t="s">
        <v>88</v>
      </c>
      <c r="C145" s="32" t="s">
        <v>59</v>
      </c>
      <c r="D145" s="33" t="s">
        <v>37</v>
      </c>
      <c r="E145" s="5" t="s">
        <v>213</v>
      </c>
      <c r="F145" s="5"/>
      <c r="G145" s="8">
        <f>SUM(G146)</f>
        <v>800</v>
      </c>
      <c r="K145" s="28"/>
    </row>
    <row r="146" spans="1:11" ht="24.75" customHeight="1">
      <c r="A146" s="68" t="s">
        <v>424</v>
      </c>
      <c r="B146" s="30" t="s">
        <v>88</v>
      </c>
      <c r="C146" s="32" t="s">
        <v>59</v>
      </c>
      <c r="D146" s="33" t="s">
        <v>37</v>
      </c>
      <c r="E146" s="5" t="s">
        <v>214</v>
      </c>
      <c r="F146" s="5"/>
      <c r="G146" s="8">
        <f>G147</f>
        <v>800</v>
      </c>
      <c r="K146" s="28"/>
    </row>
    <row r="147" spans="1:11" ht="18.75" customHeight="1">
      <c r="A147" s="68" t="s">
        <v>126</v>
      </c>
      <c r="B147" s="30" t="s">
        <v>88</v>
      </c>
      <c r="C147" s="32" t="s">
        <v>59</v>
      </c>
      <c r="D147" s="33" t="s">
        <v>37</v>
      </c>
      <c r="E147" s="5" t="s">
        <v>215</v>
      </c>
      <c r="F147" s="5"/>
      <c r="G147" s="8">
        <f>G148</f>
        <v>800</v>
      </c>
      <c r="K147" s="28"/>
    </row>
    <row r="148" spans="1:11" ht="15.75" customHeight="1">
      <c r="A148" s="1" t="s">
        <v>9</v>
      </c>
      <c r="B148" s="30" t="s">
        <v>88</v>
      </c>
      <c r="C148" s="32" t="s">
        <v>59</v>
      </c>
      <c r="D148" s="33" t="s">
        <v>37</v>
      </c>
      <c r="E148" s="5" t="s">
        <v>215</v>
      </c>
      <c r="F148" s="30">
        <v>610</v>
      </c>
      <c r="G148" s="14">
        <f>G149</f>
        <v>800</v>
      </c>
      <c r="K148" s="28"/>
    </row>
    <row r="149" spans="1:11" ht="16.5" customHeight="1">
      <c r="A149" s="1" t="s">
        <v>22</v>
      </c>
      <c r="B149" s="30" t="s">
        <v>88</v>
      </c>
      <c r="C149" s="32" t="s">
        <v>59</v>
      </c>
      <c r="D149" s="33" t="s">
        <v>37</v>
      </c>
      <c r="E149" s="5" t="s">
        <v>215</v>
      </c>
      <c r="F149" s="30">
        <v>612</v>
      </c>
      <c r="G149" s="14">
        <v>800</v>
      </c>
      <c r="K149" s="28"/>
    </row>
    <row r="150" spans="1:10" ht="18" customHeight="1">
      <c r="A150" s="19" t="s">
        <v>57</v>
      </c>
      <c r="B150" s="30" t="s">
        <v>88</v>
      </c>
      <c r="C150" s="60"/>
      <c r="D150" s="33"/>
      <c r="E150" s="69"/>
      <c r="F150" s="5"/>
      <c r="G150" s="218">
        <f>G12+G20+G129+G143</f>
        <v>880618.3999999999</v>
      </c>
      <c r="H150" s="28"/>
      <c r="J150" s="28"/>
    </row>
    <row r="151" spans="1:15" ht="45.75" customHeight="1">
      <c r="A151" s="70" t="s">
        <v>70</v>
      </c>
      <c r="B151" s="30" t="s">
        <v>28</v>
      </c>
      <c r="C151" s="71"/>
      <c r="D151" s="58"/>
      <c r="E151" s="67"/>
      <c r="F151" s="67"/>
      <c r="G151" s="14"/>
      <c r="K151" s="28"/>
      <c r="O151" s="28"/>
    </row>
    <row r="152" spans="1:7" ht="12.75">
      <c r="A152" s="16" t="s">
        <v>54</v>
      </c>
      <c r="B152" s="30" t="s">
        <v>28</v>
      </c>
      <c r="C152" s="72" t="s">
        <v>32</v>
      </c>
      <c r="D152" s="37"/>
      <c r="E152" s="37"/>
      <c r="F152" s="37"/>
      <c r="G152" s="20">
        <f>SUM(G153+G168)</f>
        <v>37752.1</v>
      </c>
    </row>
    <row r="153" spans="1:7" ht="38.25" customHeight="1">
      <c r="A153" s="65" t="s">
        <v>74</v>
      </c>
      <c r="B153" s="30" t="s">
        <v>28</v>
      </c>
      <c r="C153" s="39" t="s">
        <v>32</v>
      </c>
      <c r="D153" s="40" t="s">
        <v>33</v>
      </c>
      <c r="E153" s="37"/>
      <c r="F153" s="74"/>
      <c r="G153" s="20">
        <f>G154</f>
        <v>9249.5</v>
      </c>
    </row>
    <row r="154" spans="1:7" ht="27.75" customHeight="1">
      <c r="A154" s="73" t="s">
        <v>123</v>
      </c>
      <c r="B154" s="30" t="s">
        <v>28</v>
      </c>
      <c r="C154" s="75" t="s">
        <v>32</v>
      </c>
      <c r="D154" s="32" t="s">
        <v>33</v>
      </c>
      <c r="E154" s="37" t="s">
        <v>216</v>
      </c>
      <c r="F154" s="32"/>
      <c r="G154" s="7">
        <f>G155</f>
        <v>9249.5</v>
      </c>
    </row>
    <row r="155" spans="1:7" ht="24.75" customHeight="1">
      <c r="A155" s="11" t="s">
        <v>125</v>
      </c>
      <c r="B155" s="30" t="s">
        <v>28</v>
      </c>
      <c r="C155" s="75" t="s">
        <v>32</v>
      </c>
      <c r="D155" s="32" t="s">
        <v>33</v>
      </c>
      <c r="E155" s="32" t="s">
        <v>217</v>
      </c>
      <c r="F155" s="32"/>
      <c r="G155" s="7">
        <f>G156+G159</f>
        <v>9249.5</v>
      </c>
    </row>
    <row r="156" spans="1:7" ht="50.25" customHeight="1">
      <c r="A156" s="64" t="s">
        <v>25</v>
      </c>
      <c r="B156" s="30" t="s">
        <v>28</v>
      </c>
      <c r="C156" s="75" t="s">
        <v>32</v>
      </c>
      <c r="D156" s="32" t="s">
        <v>33</v>
      </c>
      <c r="E156" s="37" t="s">
        <v>221</v>
      </c>
      <c r="F156" s="37"/>
      <c r="G156" s="7">
        <f>G157</f>
        <v>20</v>
      </c>
    </row>
    <row r="157" spans="1:7" ht="28.5" customHeight="1">
      <c r="A157" s="64" t="s">
        <v>117</v>
      </c>
      <c r="B157" s="30" t="s">
        <v>28</v>
      </c>
      <c r="C157" s="75" t="s">
        <v>32</v>
      </c>
      <c r="D157" s="32" t="s">
        <v>33</v>
      </c>
      <c r="E157" s="37" t="s">
        <v>221</v>
      </c>
      <c r="F157" s="37" t="s">
        <v>116</v>
      </c>
      <c r="G157" s="7">
        <f>G158</f>
        <v>20</v>
      </c>
    </row>
    <row r="158" spans="1:7" ht="18.75" customHeight="1">
      <c r="A158" s="15" t="s">
        <v>434</v>
      </c>
      <c r="B158" s="30" t="s">
        <v>28</v>
      </c>
      <c r="C158" s="75" t="s">
        <v>32</v>
      </c>
      <c r="D158" s="32" t="s">
        <v>33</v>
      </c>
      <c r="E158" s="37" t="s">
        <v>221</v>
      </c>
      <c r="F158" s="37" t="s">
        <v>115</v>
      </c>
      <c r="G158" s="14">
        <v>20</v>
      </c>
    </row>
    <row r="159" spans="1:7" ht="30" customHeight="1">
      <c r="A159" s="64" t="s">
        <v>124</v>
      </c>
      <c r="B159" s="30" t="s">
        <v>28</v>
      </c>
      <c r="C159" s="75" t="s">
        <v>32</v>
      </c>
      <c r="D159" s="32" t="s">
        <v>33</v>
      </c>
      <c r="E159" s="32" t="s">
        <v>222</v>
      </c>
      <c r="F159" s="37"/>
      <c r="G159" s="9">
        <f>G160+G164+G167+G166</f>
        <v>9229.5</v>
      </c>
    </row>
    <row r="160" spans="1:7" ht="26.25" customHeight="1">
      <c r="A160" s="1" t="s">
        <v>119</v>
      </c>
      <c r="B160" s="30" t="s">
        <v>28</v>
      </c>
      <c r="C160" s="75" t="s">
        <v>32</v>
      </c>
      <c r="D160" s="32" t="s">
        <v>33</v>
      </c>
      <c r="E160" s="32" t="s">
        <v>222</v>
      </c>
      <c r="F160" s="30">
        <v>120</v>
      </c>
      <c r="G160" s="14">
        <f>G161+G162+G163</f>
        <v>8457.6</v>
      </c>
    </row>
    <row r="161" spans="1:7" ht="27" customHeight="1">
      <c r="A161" s="1" t="s">
        <v>220</v>
      </c>
      <c r="B161" s="30" t="s">
        <v>28</v>
      </c>
      <c r="C161" s="32" t="s">
        <v>32</v>
      </c>
      <c r="D161" s="32" t="s">
        <v>33</v>
      </c>
      <c r="E161" s="32" t="s">
        <v>222</v>
      </c>
      <c r="F161" s="30">
        <v>121</v>
      </c>
      <c r="G161" s="14">
        <v>6381</v>
      </c>
    </row>
    <row r="162" spans="1:7" ht="26.25" customHeight="1">
      <c r="A162" s="1" t="s">
        <v>148</v>
      </c>
      <c r="B162" s="30" t="s">
        <v>28</v>
      </c>
      <c r="C162" s="32" t="s">
        <v>32</v>
      </c>
      <c r="D162" s="32" t="s">
        <v>33</v>
      </c>
      <c r="E162" s="32" t="s">
        <v>222</v>
      </c>
      <c r="F162" s="30">
        <v>122</v>
      </c>
      <c r="G162" s="14">
        <v>191.8</v>
      </c>
    </row>
    <row r="163" spans="1:7" ht="39.75" customHeight="1">
      <c r="A163" s="1" t="s">
        <v>219</v>
      </c>
      <c r="B163" s="30" t="s">
        <v>28</v>
      </c>
      <c r="C163" s="32" t="s">
        <v>32</v>
      </c>
      <c r="D163" s="32" t="s">
        <v>33</v>
      </c>
      <c r="E163" s="32" t="s">
        <v>222</v>
      </c>
      <c r="F163" s="30">
        <v>129</v>
      </c>
      <c r="G163" s="14">
        <v>1884.8</v>
      </c>
    </row>
    <row r="164" spans="1:7" ht="26.25" customHeight="1">
      <c r="A164" s="1" t="s">
        <v>117</v>
      </c>
      <c r="B164" s="30" t="s">
        <v>28</v>
      </c>
      <c r="C164" s="75" t="s">
        <v>32</v>
      </c>
      <c r="D164" s="32" t="s">
        <v>33</v>
      </c>
      <c r="E164" s="32" t="s">
        <v>222</v>
      </c>
      <c r="F164" s="30">
        <v>240</v>
      </c>
      <c r="G164" s="14">
        <f>G165</f>
        <v>705.9</v>
      </c>
    </row>
    <row r="165" spans="1:7" ht="19.5" customHeight="1">
      <c r="A165" s="1" t="s">
        <v>434</v>
      </c>
      <c r="B165" s="30" t="s">
        <v>28</v>
      </c>
      <c r="C165" s="75" t="s">
        <v>32</v>
      </c>
      <c r="D165" s="32" t="s">
        <v>33</v>
      </c>
      <c r="E165" s="32" t="s">
        <v>222</v>
      </c>
      <c r="F165" s="30">
        <v>244</v>
      </c>
      <c r="G165" s="14">
        <v>705.9</v>
      </c>
    </row>
    <row r="166" spans="1:7" ht="18" customHeight="1">
      <c r="A166" s="1" t="s">
        <v>362</v>
      </c>
      <c r="B166" s="30" t="s">
        <v>28</v>
      </c>
      <c r="C166" s="75" t="s">
        <v>32</v>
      </c>
      <c r="D166" s="32" t="s">
        <v>33</v>
      </c>
      <c r="E166" s="32" t="s">
        <v>222</v>
      </c>
      <c r="F166" s="30">
        <v>830</v>
      </c>
      <c r="G166" s="14">
        <v>15.2</v>
      </c>
    </row>
    <row r="167" spans="1:7" ht="18" customHeight="1">
      <c r="A167" s="1" t="s">
        <v>20</v>
      </c>
      <c r="B167" s="30" t="s">
        <v>28</v>
      </c>
      <c r="C167" s="75" t="s">
        <v>32</v>
      </c>
      <c r="D167" s="32" t="s">
        <v>33</v>
      </c>
      <c r="E167" s="32" t="s">
        <v>222</v>
      </c>
      <c r="F167" s="30">
        <v>850</v>
      </c>
      <c r="G167" s="14">
        <v>50.8</v>
      </c>
    </row>
    <row r="168" spans="1:7" ht="12.75">
      <c r="A168" s="77" t="s">
        <v>58</v>
      </c>
      <c r="B168" s="38" t="s">
        <v>28</v>
      </c>
      <c r="C168" s="32" t="s">
        <v>32</v>
      </c>
      <c r="D168" s="32" t="s">
        <v>91</v>
      </c>
      <c r="E168" s="32"/>
      <c r="F168" s="74"/>
      <c r="G168" s="14">
        <f>SUM(G174,G181,G169)</f>
        <v>28502.6</v>
      </c>
    </row>
    <row r="169" spans="1:7" ht="25.5">
      <c r="A169" s="73" t="s">
        <v>123</v>
      </c>
      <c r="B169" s="30" t="s">
        <v>28</v>
      </c>
      <c r="C169" s="32" t="s">
        <v>32</v>
      </c>
      <c r="D169" s="32" t="s">
        <v>91</v>
      </c>
      <c r="E169" s="37" t="s">
        <v>246</v>
      </c>
      <c r="F169" s="37"/>
      <c r="G169" s="14">
        <f>G170</f>
        <v>482.1</v>
      </c>
    </row>
    <row r="170" spans="1:7" ht="25.5">
      <c r="A170" s="11" t="s">
        <v>125</v>
      </c>
      <c r="B170" s="30" t="s">
        <v>28</v>
      </c>
      <c r="C170" s="32" t="s">
        <v>32</v>
      </c>
      <c r="D170" s="32" t="s">
        <v>91</v>
      </c>
      <c r="E170" s="32" t="s">
        <v>247</v>
      </c>
      <c r="F170" s="37"/>
      <c r="G170" s="14">
        <f>G171</f>
        <v>482.1</v>
      </c>
    </row>
    <row r="171" spans="1:7" ht="25.5">
      <c r="A171" s="11" t="s">
        <v>24</v>
      </c>
      <c r="B171" s="38" t="s">
        <v>28</v>
      </c>
      <c r="C171" s="32" t="s">
        <v>32</v>
      </c>
      <c r="D171" s="32" t="s">
        <v>91</v>
      </c>
      <c r="E171" s="32" t="s">
        <v>218</v>
      </c>
      <c r="F171" s="33"/>
      <c r="G171" s="14">
        <f>G172</f>
        <v>482.1</v>
      </c>
    </row>
    <row r="172" spans="1:7" ht="12.75">
      <c r="A172" s="11" t="s">
        <v>63</v>
      </c>
      <c r="B172" s="38" t="s">
        <v>28</v>
      </c>
      <c r="C172" s="32" t="s">
        <v>32</v>
      </c>
      <c r="D172" s="32" t="s">
        <v>91</v>
      </c>
      <c r="E172" s="32" t="s">
        <v>218</v>
      </c>
      <c r="F172" s="32" t="s">
        <v>112</v>
      </c>
      <c r="G172" s="14">
        <f>G173</f>
        <v>482.1</v>
      </c>
    </row>
    <row r="173" spans="1:7" ht="12.75">
      <c r="A173" s="11" t="s">
        <v>114</v>
      </c>
      <c r="B173" s="38" t="s">
        <v>28</v>
      </c>
      <c r="C173" s="32" t="s">
        <v>32</v>
      </c>
      <c r="D173" s="32" t="s">
        <v>91</v>
      </c>
      <c r="E173" s="32" t="s">
        <v>218</v>
      </c>
      <c r="F173" s="32" t="s">
        <v>113</v>
      </c>
      <c r="G173" s="14">
        <v>482.1</v>
      </c>
    </row>
    <row r="174" spans="1:7" ht="27.75" customHeight="1">
      <c r="A174" s="80" t="s">
        <v>168</v>
      </c>
      <c r="B174" s="76" t="s">
        <v>28</v>
      </c>
      <c r="C174" s="32" t="s">
        <v>32</v>
      </c>
      <c r="D174" s="32" t="s">
        <v>91</v>
      </c>
      <c r="E174" s="60" t="s">
        <v>224</v>
      </c>
      <c r="F174" s="38"/>
      <c r="G174" s="7">
        <f>G177+G180</f>
        <v>2372</v>
      </c>
    </row>
    <row r="175" spans="1:7" ht="24" customHeight="1">
      <c r="A175" s="21" t="s">
        <v>16</v>
      </c>
      <c r="B175" s="76" t="s">
        <v>28</v>
      </c>
      <c r="C175" s="32" t="s">
        <v>32</v>
      </c>
      <c r="D175" s="32" t="s">
        <v>91</v>
      </c>
      <c r="E175" s="60" t="s">
        <v>392</v>
      </c>
      <c r="F175" s="21"/>
      <c r="G175" s="121">
        <f>G176</f>
        <v>2372</v>
      </c>
    </row>
    <row r="176" spans="1:7" ht="15" customHeight="1">
      <c r="A176" s="21" t="s">
        <v>63</v>
      </c>
      <c r="B176" s="76" t="s">
        <v>28</v>
      </c>
      <c r="C176" s="32" t="s">
        <v>32</v>
      </c>
      <c r="D176" s="32" t="s">
        <v>91</v>
      </c>
      <c r="E176" s="60" t="s">
        <v>392</v>
      </c>
      <c r="F176" s="32" t="s">
        <v>112</v>
      </c>
      <c r="G176" s="123">
        <f>G177</f>
        <v>2372</v>
      </c>
    </row>
    <row r="177" spans="1:7" ht="39" customHeight="1">
      <c r="A177" s="21" t="s">
        <v>189</v>
      </c>
      <c r="B177" s="76" t="s">
        <v>28</v>
      </c>
      <c r="C177" s="32" t="s">
        <v>32</v>
      </c>
      <c r="D177" s="32" t="s">
        <v>91</v>
      </c>
      <c r="E177" s="60" t="s">
        <v>392</v>
      </c>
      <c r="F177" s="32" t="s">
        <v>188</v>
      </c>
      <c r="G177" s="121">
        <v>2372</v>
      </c>
    </row>
    <row r="178" spans="1:7" ht="25.5" hidden="1">
      <c r="A178" s="21" t="s">
        <v>299</v>
      </c>
      <c r="B178" s="76" t="s">
        <v>28</v>
      </c>
      <c r="C178" s="32" t="s">
        <v>32</v>
      </c>
      <c r="D178" s="32" t="s">
        <v>91</v>
      </c>
      <c r="E178" s="60" t="s">
        <v>298</v>
      </c>
      <c r="F178" s="38"/>
      <c r="G178" s="122">
        <f>G179</f>
        <v>0</v>
      </c>
    </row>
    <row r="179" spans="1:7" ht="15" customHeight="1" hidden="1">
      <c r="A179" s="21" t="s">
        <v>63</v>
      </c>
      <c r="B179" s="76" t="s">
        <v>28</v>
      </c>
      <c r="C179" s="32" t="s">
        <v>32</v>
      </c>
      <c r="D179" s="32" t="s">
        <v>91</v>
      </c>
      <c r="E179" s="60" t="s">
        <v>298</v>
      </c>
      <c r="F179" s="32" t="s">
        <v>112</v>
      </c>
      <c r="G179" s="123">
        <f>G180</f>
        <v>0</v>
      </c>
    </row>
    <row r="180" spans="1:7" ht="13.5" customHeight="1" hidden="1">
      <c r="A180" s="21" t="s">
        <v>90</v>
      </c>
      <c r="B180" s="76" t="s">
        <v>28</v>
      </c>
      <c r="C180" s="32" t="s">
        <v>32</v>
      </c>
      <c r="D180" s="32" t="s">
        <v>91</v>
      </c>
      <c r="E180" s="60" t="s">
        <v>298</v>
      </c>
      <c r="F180" s="32" t="s">
        <v>6</v>
      </c>
      <c r="G180" s="121"/>
    </row>
    <row r="181" spans="1:7" ht="39.75" customHeight="1">
      <c r="A181" s="21" t="s">
        <v>165</v>
      </c>
      <c r="B181" s="76" t="s">
        <v>28</v>
      </c>
      <c r="C181" s="32" t="s">
        <v>32</v>
      </c>
      <c r="D181" s="32" t="s">
        <v>91</v>
      </c>
      <c r="E181" s="60" t="s">
        <v>225</v>
      </c>
      <c r="F181" s="37"/>
      <c r="G181" s="14">
        <f>G185+G182</f>
        <v>25648.5</v>
      </c>
    </row>
    <row r="182" spans="1:7" ht="58.5" customHeight="1">
      <c r="A182" s="21" t="s">
        <v>454</v>
      </c>
      <c r="B182" s="76" t="s">
        <v>28</v>
      </c>
      <c r="C182" s="32" t="s">
        <v>32</v>
      </c>
      <c r="D182" s="32" t="s">
        <v>91</v>
      </c>
      <c r="E182" s="60" t="s">
        <v>453</v>
      </c>
      <c r="F182" s="37"/>
      <c r="G182" s="14">
        <f>G183</f>
        <v>22874.5</v>
      </c>
    </row>
    <row r="183" spans="1:7" ht="23.25" customHeight="1">
      <c r="A183" s="21" t="s">
        <v>146</v>
      </c>
      <c r="B183" s="76" t="s">
        <v>28</v>
      </c>
      <c r="C183" s="32" t="s">
        <v>32</v>
      </c>
      <c r="D183" s="32" t="s">
        <v>91</v>
      </c>
      <c r="E183" s="60" t="s">
        <v>453</v>
      </c>
      <c r="F183" s="37" t="s">
        <v>145</v>
      </c>
      <c r="G183" s="14">
        <f>G184</f>
        <v>22874.5</v>
      </c>
    </row>
    <row r="184" spans="1:7" ht="30.75" customHeight="1">
      <c r="A184" s="206" t="s">
        <v>436</v>
      </c>
      <c r="B184" s="76" t="s">
        <v>28</v>
      </c>
      <c r="C184" s="32" t="s">
        <v>32</v>
      </c>
      <c r="D184" s="32" t="s">
        <v>91</v>
      </c>
      <c r="E184" s="60" t="s">
        <v>453</v>
      </c>
      <c r="F184" s="37" t="s">
        <v>191</v>
      </c>
      <c r="G184" s="14">
        <v>22874.5</v>
      </c>
    </row>
    <row r="185" spans="1:7" ht="24" customHeight="1">
      <c r="A185" s="21" t="s">
        <v>166</v>
      </c>
      <c r="B185" s="76" t="s">
        <v>28</v>
      </c>
      <c r="C185" s="32" t="s">
        <v>32</v>
      </c>
      <c r="D185" s="32" t="s">
        <v>91</v>
      </c>
      <c r="E185" s="60" t="s">
        <v>226</v>
      </c>
      <c r="F185" s="37"/>
      <c r="G185" s="14">
        <f>G186</f>
        <v>2774</v>
      </c>
    </row>
    <row r="186" spans="1:7" ht="15.75" customHeight="1">
      <c r="A186" s="21" t="s">
        <v>146</v>
      </c>
      <c r="B186" s="76" t="s">
        <v>28</v>
      </c>
      <c r="C186" s="32" t="s">
        <v>32</v>
      </c>
      <c r="D186" s="32" t="s">
        <v>91</v>
      </c>
      <c r="E186" s="60" t="s">
        <v>226</v>
      </c>
      <c r="F186" s="37" t="s">
        <v>145</v>
      </c>
      <c r="G186" s="14">
        <f>G187</f>
        <v>2774</v>
      </c>
    </row>
    <row r="187" spans="1:7" ht="33" customHeight="1">
      <c r="A187" s="206" t="s">
        <v>436</v>
      </c>
      <c r="B187" s="76" t="s">
        <v>28</v>
      </c>
      <c r="C187" s="32" t="s">
        <v>32</v>
      </c>
      <c r="D187" s="32" t="s">
        <v>91</v>
      </c>
      <c r="E187" s="60" t="s">
        <v>226</v>
      </c>
      <c r="F187" s="37" t="s">
        <v>191</v>
      </c>
      <c r="G187" s="14">
        <v>2774</v>
      </c>
    </row>
    <row r="188" spans="1:7" ht="12.75">
      <c r="A188" s="65" t="s">
        <v>92</v>
      </c>
      <c r="B188" s="30" t="s">
        <v>28</v>
      </c>
      <c r="C188" s="75" t="s">
        <v>37</v>
      </c>
      <c r="D188" s="32"/>
      <c r="E188" s="32"/>
      <c r="F188" s="37"/>
      <c r="G188" s="14">
        <f>SUM(G189)</f>
        <v>2719.3</v>
      </c>
    </row>
    <row r="189" spans="1:7" ht="14.25" customHeight="1">
      <c r="A189" s="65" t="s">
        <v>93</v>
      </c>
      <c r="B189" s="30" t="s">
        <v>28</v>
      </c>
      <c r="C189" s="75" t="s">
        <v>37</v>
      </c>
      <c r="D189" s="33" t="s">
        <v>39</v>
      </c>
      <c r="E189" s="32"/>
      <c r="F189" s="37"/>
      <c r="G189" s="14">
        <f>SUM(G190)</f>
        <v>2719.3</v>
      </c>
    </row>
    <row r="190" spans="1:7" ht="25.5" customHeight="1">
      <c r="A190" s="78" t="s">
        <v>229</v>
      </c>
      <c r="B190" s="38" t="s">
        <v>28</v>
      </c>
      <c r="C190" s="75" t="s">
        <v>37</v>
      </c>
      <c r="D190" s="32" t="s">
        <v>39</v>
      </c>
      <c r="E190" s="60" t="s">
        <v>227</v>
      </c>
      <c r="F190" s="32"/>
      <c r="G190" s="7">
        <f>G191</f>
        <v>2719.3</v>
      </c>
    </row>
    <row r="191" spans="1:7" ht="25.5" customHeight="1">
      <c r="A191" s="25" t="s">
        <v>84</v>
      </c>
      <c r="B191" s="38" t="s">
        <v>28</v>
      </c>
      <c r="C191" s="32" t="s">
        <v>37</v>
      </c>
      <c r="D191" s="32" t="s">
        <v>39</v>
      </c>
      <c r="E191" s="60" t="s">
        <v>228</v>
      </c>
      <c r="F191" s="32"/>
      <c r="G191" s="7">
        <f>G192</f>
        <v>2719.3</v>
      </c>
    </row>
    <row r="192" spans="1:7" ht="16.5" customHeight="1">
      <c r="A192" s="25" t="s">
        <v>63</v>
      </c>
      <c r="B192" s="38" t="s">
        <v>28</v>
      </c>
      <c r="C192" s="32" t="s">
        <v>37</v>
      </c>
      <c r="D192" s="32" t="s">
        <v>39</v>
      </c>
      <c r="E192" s="60" t="s">
        <v>228</v>
      </c>
      <c r="F192" s="32" t="s">
        <v>112</v>
      </c>
      <c r="G192" s="7">
        <f>G193</f>
        <v>2719.3</v>
      </c>
    </row>
    <row r="193" spans="1:7" ht="15.75" customHeight="1">
      <c r="A193" s="25" t="s">
        <v>114</v>
      </c>
      <c r="B193" s="38" t="s">
        <v>28</v>
      </c>
      <c r="C193" s="32" t="s">
        <v>37</v>
      </c>
      <c r="D193" s="32" t="s">
        <v>39</v>
      </c>
      <c r="E193" s="60" t="s">
        <v>228</v>
      </c>
      <c r="F193" s="32" t="s">
        <v>113</v>
      </c>
      <c r="G193" s="14">
        <v>2719.3</v>
      </c>
    </row>
    <row r="194" spans="1:7" ht="15.75" customHeight="1">
      <c r="A194" s="79" t="s">
        <v>94</v>
      </c>
      <c r="B194" s="38" t="s">
        <v>28</v>
      </c>
      <c r="C194" s="32" t="s">
        <v>36</v>
      </c>
      <c r="D194" s="33"/>
      <c r="E194" s="60"/>
      <c r="F194" s="33"/>
      <c r="G194" s="14">
        <f>SUM(G195)</f>
        <v>19.4</v>
      </c>
    </row>
    <row r="195" spans="1:7" ht="15.75" customHeight="1">
      <c r="A195" s="79" t="s">
        <v>27</v>
      </c>
      <c r="B195" s="38" t="s">
        <v>28</v>
      </c>
      <c r="C195" s="32" t="s">
        <v>36</v>
      </c>
      <c r="D195" s="33" t="s">
        <v>32</v>
      </c>
      <c r="E195" s="60"/>
      <c r="F195" s="33"/>
      <c r="G195" s="14">
        <f>SUM(G204+G196)</f>
        <v>19.4</v>
      </c>
    </row>
    <row r="196" spans="1:7" ht="29.25" customHeight="1" hidden="1">
      <c r="A196" s="21" t="s">
        <v>138</v>
      </c>
      <c r="B196" s="38" t="s">
        <v>28</v>
      </c>
      <c r="C196" s="32" t="s">
        <v>36</v>
      </c>
      <c r="D196" s="33" t="s">
        <v>32</v>
      </c>
      <c r="E196" s="60" t="s">
        <v>232</v>
      </c>
      <c r="F196" s="33"/>
      <c r="G196" s="14">
        <f>G197</f>
        <v>0</v>
      </c>
    </row>
    <row r="197" spans="1:7" ht="17.25" customHeight="1" hidden="1">
      <c r="A197" s="21" t="s">
        <v>140</v>
      </c>
      <c r="B197" s="38" t="s">
        <v>28</v>
      </c>
      <c r="C197" s="32" t="s">
        <v>36</v>
      </c>
      <c r="D197" s="33" t="s">
        <v>32</v>
      </c>
      <c r="E197" s="60" t="s">
        <v>233</v>
      </c>
      <c r="F197" s="33"/>
      <c r="G197" s="14">
        <f>G198+G201</f>
        <v>0</v>
      </c>
    </row>
    <row r="198" spans="1:7" ht="63.75" customHeight="1" hidden="1">
      <c r="A198" s="21" t="s">
        <v>353</v>
      </c>
      <c r="B198" s="38" t="s">
        <v>28</v>
      </c>
      <c r="C198" s="32" t="s">
        <v>36</v>
      </c>
      <c r="D198" s="33" t="s">
        <v>32</v>
      </c>
      <c r="E198" s="60" t="s">
        <v>352</v>
      </c>
      <c r="F198" s="33"/>
      <c r="G198" s="14">
        <f>G199</f>
        <v>0</v>
      </c>
    </row>
    <row r="199" spans="1:7" ht="15.75" customHeight="1" hidden="1">
      <c r="A199" s="84" t="s">
        <v>63</v>
      </c>
      <c r="B199" s="38" t="s">
        <v>28</v>
      </c>
      <c r="C199" s="32" t="s">
        <v>36</v>
      </c>
      <c r="D199" s="33" t="s">
        <v>32</v>
      </c>
      <c r="E199" s="60" t="s">
        <v>352</v>
      </c>
      <c r="F199" s="32" t="s">
        <v>112</v>
      </c>
      <c r="G199" s="14">
        <f>G200</f>
        <v>0</v>
      </c>
    </row>
    <row r="200" spans="1:7" ht="39" customHeight="1" hidden="1">
      <c r="A200" s="21" t="s">
        <v>189</v>
      </c>
      <c r="B200" s="38" t="s">
        <v>28</v>
      </c>
      <c r="C200" s="32" t="s">
        <v>36</v>
      </c>
      <c r="D200" s="33" t="s">
        <v>32</v>
      </c>
      <c r="E200" s="60" t="s">
        <v>352</v>
      </c>
      <c r="F200" s="32" t="s">
        <v>188</v>
      </c>
      <c r="G200" s="14"/>
    </row>
    <row r="201" spans="1:7" ht="66" customHeight="1" hidden="1">
      <c r="A201" s="165" t="s">
        <v>355</v>
      </c>
      <c r="B201" s="38" t="s">
        <v>28</v>
      </c>
      <c r="C201" s="32" t="s">
        <v>36</v>
      </c>
      <c r="D201" s="33" t="s">
        <v>32</v>
      </c>
      <c r="E201" s="60" t="s">
        <v>354</v>
      </c>
      <c r="F201" s="33"/>
      <c r="G201" s="14">
        <f>G202</f>
        <v>0</v>
      </c>
    </row>
    <row r="202" spans="1:7" ht="15.75" customHeight="1" hidden="1">
      <c r="A202" s="21" t="s">
        <v>63</v>
      </c>
      <c r="B202" s="38" t="s">
        <v>28</v>
      </c>
      <c r="C202" s="32" t="s">
        <v>36</v>
      </c>
      <c r="D202" s="33" t="s">
        <v>32</v>
      </c>
      <c r="E202" s="60" t="s">
        <v>354</v>
      </c>
      <c r="F202" s="32" t="s">
        <v>112</v>
      </c>
      <c r="G202" s="14">
        <f>G203</f>
        <v>0</v>
      </c>
    </row>
    <row r="203" spans="1:7" ht="15.75" customHeight="1" hidden="1">
      <c r="A203" s="1" t="s">
        <v>90</v>
      </c>
      <c r="B203" s="38" t="s">
        <v>28</v>
      </c>
      <c r="C203" s="32" t="s">
        <v>36</v>
      </c>
      <c r="D203" s="33" t="s">
        <v>32</v>
      </c>
      <c r="E203" s="60" t="s">
        <v>354</v>
      </c>
      <c r="F203" s="32" t="s">
        <v>6</v>
      </c>
      <c r="G203" s="14"/>
    </row>
    <row r="204" spans="1:7" ht="52.5" customHeight="1">
      <c r="A204" s="80" t="s">
        <v>128</v>
      </c>
      <c r="B204" s="38" t="s">
        <v>28</v>
      </c>
      <c r="C204" s="32" t="s">
        <v>36</v>
      </c>
      <c r="D204" s="33" t="s">
        <v>32</v>
      </c>
      <c r="E204" s="60" t="s">
        <v>234</v>
      </c>
      <c r="F204" s="33"/>
      <c r="G204" s="14">
        <f>G205</f>
        <v>19.4</v>
      </c>
    </row>
    <row r="205" spans="1:7" ht="89.25" customHeight="1">
      <c r="A205" s="12" t="s">
        <v>177</v>
      </c>
      <c r="B205" s="76" t="s">
        <v>28</v>
      </c>
      <c r="C205" s="32" t="s">
        <v>36</v>
      </c>
      <c r="D205" s="33" t="s">
        <v>32</v>
      </c>
      <c r="E205" s="60" t="s">
        <v>235</v>
      </c>
      <c r="F205" s="32"/>
      <c r="G205" s="7">
        <f>G206</f>
        <v>19.4</v>
      </c>
    </row>
    <row r="206" spans="1:7" ht="15.75" customHeight="1">
      <c r="A206" s="84" t="s">
        <v>63</v>
      </c>
      <c r="B206" s="76" t="s">
        <v>28</v>
      </c>
      <c r="C206" s="32" t="s">
        <v>36</v>
      </c>
      <c r="D206" s="33" t="s">
        <v>32</v>
      </c>
      <c r="E206" s="60" t="s">
        <v>235</v>
      </c>
      <c r="F206" s="32" t="s">
        <v>112</v>
      </c>
      <c r="G206" s="7">
        <f>G207</f>
        <v>19.4</v>
      </c>
    </row>
    <row r="207" spans="1:7" ht="37.5" customHeight="1">
      <c r="A207" s="21" t="s">
        <v>189</v>
      </c>
      <c r="B207" s="76" t="s">
        <v>28</v>
      </c>
      <c r="C207" s="32" t="s">
        <v>36</v>
      </c>
      <c r="D207" s="33" t="s">
        <v>32</v>
      </c>
      <c r="E207" s="60" t="s">
        <v>235</v>
      </c>
      <c r="F207" s="32" t="s">
        <v>188</v>
      </c>
      <c r="G207" s="14">
        <v>19.4</v>
      </c>
    </row>
    <row r="208" spans="1:7" ht="26.25" customHeight="1">
      <c r="A208" s="19" t="s">
        <v>98</v>
      </c>
      <c r="B208" s="30" t="s">
        <v>28</v>
      </c>
      <c r="C208" s="75" t="s">
        <v>91</v>
      </c>
      <c r="D208" s="32"/>
      <c r="E208" s="32"/>
      <c r="F208" s="32"/>
      <c r="G208" s="7">
        <f>SUM(G210)</f>
        <v>8050.3</v>
      </c>
    </row>
    <row r="209" spans="1:7" ht="28.5" customHeight="1">
      <c r="A209" s="19" t="s">
        <v>104</v>
      </c>
      <c r="B209" s="30" t="s">
        <v>28</v>
      </c>
      <c r="C209" s="75" t="s">
        <v>91</v>
      </c>
      <c r="D209" s="33" t="s">
        <v>32</v>
      </c>
      <c r="E209" s="32"/>
      <c r="F209" s="32"/>
      <c r="G209" s="7">
        <f>G210</f>
        <v>8050.3</v>
      </c>
    </row>
    <row r="210" spans="1:7" ht="25.5">
      <c r="A210" s="86" t="s">
        <v>131</v>
      </c>
      <c r="B210" s="30" t="s">
        <v>28</v>
      </c>
      <c r="C210" s="75" t="s">
        <v>91</v>
      </c>
      <c r="D210" s="33" t="s">
        <v>32</v>
      </c>
      <c r="E210" s="32" t="s">
        <v>237</v>
      </c>
      <c r="F210" s="32"/>
      <c r="G210" s="7">
        <f>SUM(G211)</f>
        <v>8050.3</v>
      </c>
    </row>
    <row r="211" spans="1:7" ht="14.25" customHeight="1">
      <c r="A211" s="68" t="s">
        <v>132</v>
      </c>
      <c r="B211" s="30" t="s">
        <v>28</v>
      </c>
      <c r="C211" s="75" t="s">
        <v>91</v>
      </c>
      <c r="D211" s="33" t="s">
        <v>32</v>
      </c>
      <c r="E211" s="32" t="s">
        <v>238</v>
      </c>
      <c r="F211" s="32"/>
      <c r="G211" s="7">
        <f>SUM(G213)</f>
        <v>8050.3</v>
      </c>
    </row>
    <row r="212" spans="1:7" ht="14.25" customHeight="1">
      <c r="A212" s="68" t="s">
        <v>134</v>
      </c>
      <c r="B212" s="38" t="s">
        <v>28</v>
      </c>
      <c r="C212" s="75" t="s">
        <v>91</v>
      </c>
      <c r="D212" s="33" t="s">
        <v>32</v>
      </c>
      <c r="E212" s="32" t="s">
        <v>238</v>
      </c>
      <c r="F212" s="32" t="s">
        <v>135</v>
      </c>
      <c r="G212" s="7">
        <f>G213</f>
        <v>8050.3</v>
      </c>
    </row>
    <row r="213" spans="1:7" ht="15" customHeight="1">
      <c r="A213" s="68" t="s">
        <v>132</v>
      </c>
      <c r="B213" s="38" t="s">
        <v>28</v>
      </c>
      <c r="C213" s="75" t="s">
        <v>91</v>
      </c>
      <c r="D213" s="33" t="s">
        <v>32</v>
      </c>
      <c r="E213" s="32" t="s">
        <v>238</v>
      </c>
      <c r="F213" s="32" t="s">
        <v>133</v>
      </c>
      <c r="G213" s="14">
        <v>8050.3</v>
      </c>
    </row>
    <row r="214" spans="1:7" ht="56.25" customHeight="1">
      <c r="A214" s="22" t="s">
        <v>99</v>
      </c>
      <c r="B214" s="76" t="s">
        <v>28</v>
      </c>
      <c r="C214" s="32" t="s">
        <v>77</v>
      </c>
      <c r="D214" s="33"/>
      <c r="E214" s="58"/>
      <c r="F214" s="5"/>
      <c r="G214" s="6">
        <f>SUM(G215+G224+G234+G229)</f>
        <v>38208.600000000006</v>
      </c>
    </row>
    <row r="215" spans="1:7" ht="41.25" customHeight="1">
      <c r="A215" s="79" t="s">
        <v>100</v>
      </c>
      <c r="B215" s="76" t="s">
        <v>28</v>
      </c>
      <c r="C215" s="85">
        <v>14</v>
      </c>
      <c r="D215" s="32" t="s">
        <v>32</v>
      </c>
      <c r="E215" s="60"/>
      <c r="F215" s="32"/>
      <c r="G215" s="7">
        <f>G216</f>
        <v>19875.9</v>
      </c>
    </row>
    <row r="216" spans="1:7" ht="26.25" customHeight="1">
      <c r="A216" s="80" t="s">
        <v>138</v>
      </c>
      <c r="B216" s="76" t="s">
        <v>28</v>
      </c>
      <c r="C216" s="85">
        <v>14</v>
      </c>
      <c r="D216" s="32" t="s">
        <v>32</v>
      </c>
      <c r="E216" s="60" t="s">
        <v>232</v>
      </c>
      <c r="F216" s="32"/>
      <c r="G216" s="7">
        <f>G217</f>
        <v>19875.9</v>
      </c>
    </row>
    <row r="217" spans="1:7" ht="24" customHeight="1">
      <c r="A217" s="21" t="s">
        <v>136</v>
      </c>
      <c r="B217" s="76" t="s">
        <v>28</v>
      </c>
      <c r="C217" s="85">
        <v>14</v>
      </c>
      <c r="D217" s="32" t="s">
        <v>32</v>
      </c>
      <c r="E217" s="60" t="s">
        <v>239</v>
      </c>
      <c r="F217" s="32"/>
      <c r="G217" s="7">
        <f>G218+G221</f>
        <v>19875.9</v>
      </c>
    </row>
    <row r="218" spans="1:7" ht="25.5">
      <c r="A218" s="21" t="s">
        <v>18</v>
      </c>
      <c r="B218" s="76" t="s">
        <v>28</v>
      </c>
      <c r="C218" s="85">
        <v>14</v>
      </c>
      <c r="D218" s="32" t="s">
        <v>32</v>
      </c>
      <c r="E218" s="60" t="s">
        <v>240</v>
      </c>
      <c r="F218" s="32"/>
      <c r="G218" s="7">
        <f>G219</f>
        <v>10102.4</v>
      </c>
    </row>
    <row r="219" spans="1:7" ht="12.75">
      <c r="A219" s="21" t="s">
        <v>63</v>
      </c>
      <c r="B219" s="76" t="s">
        <v>28</v>
      </c>
      <c r="C219" s="85">
        <v>14</v>
      </c>
      <c r="D219" s="32" t="s">
        <v>32</v>
      </c>
      <c r="E219" s="60" t="s">
        <v>240</v>
      </c>
      <c r="F219" s="38">
        <v>500</v>
      </c>
      <c r="G219" s="7">
        <f>G220</f>
        <v>10102.4</v>
      </c>
    </row>
    <row r="220" spans="1:7" ht="15" customHeight="1">
      <c r="A220" s="21" t="s">
        <v>139</v>
      </c>
      <c r="B220" s="76" t="s">
        <v>28</v>
      </c>
      <c r="C220" s="85">
        <v>14</v>
      </c>
      <c r="D220" s="32" t="s">
        <v>32</v>
      </c>
      <c r="E220" s="60" t="s">
        <v>240</v>
      </c>
      <c r="F220" s="38">
        <v>511</v>
      </c>
      <c r="G220" s="14">
        <v>10102.4</v>
      </c>
    </row>
    <row r="221" spans="1:7" ht="27" customHeight="1">
      <c r="A221" s="80" t="s">
        <v>137</v>
      </c>
      <c r="B221" s="76" t="s">
        <v>28</v>
      </c>
      <c r="C221" s="85">
        <v>14</v>
      </c>
      <c r="D221" s="32" t="s">
        <v>32</v>
      </c>
      <c r="E221" s="60" t="s">
        <v>241</v>
      </c>
      <c r="F221" s="32"/>
      <c r="G221" s="7">
        <f>G222</f>
        <v>9773.5</v>
      </c>
    </row>
    <row r="222" spans="1:7" ht="18" customHeight="1">
      <c r="A222" s="21" t="s">
        <v>63</v>
      </c>
      <c r="B222" s="76" t="s">
        <v>28</v>
      </c>
      <c r="C222" s="85">
        <v>14</v>
      </c>
      <c r="D222" s="32" t="s">
        <v>32</v>
      </c>
      <c r="E222" s="60" t="s">
        <v>241</v>
      </c>
      <c r="F222" s="38">
        <v>500</v>
      </c>
      <c r="G222" s="7">
        <f>G223</f>
        <v>9773.5</v>
      </c>
    </row>
    <row r="223" spans="1:11" ht="17.25" customHeight="1">
      <c r="A223" s="21" t="s">
        <v>139</v>
      </c>
      <c r="B223" s="76" t="s">
        <v>28</v>
      </c>
      <c r="C223" s="85">
        <v>14</v>
      </c>
      <c r="D223" s="32" t="s">
        <v>32</v>
      </c>
      <c r="E223" s="60" t="s">
        <v>241</v>
      </c>
      <c r="F223" s="38">
        <v>511</v>
      </c>
      <c r="G223" s="14">
        <v>9773.5</v>
      </c>
      <c r="K223" s="28"/>
    </row>
    <row r="224" spans="1:11" ht="17.25" customHeight="1" hidden="1">
      <c r="A224" s="79" t="s">
        <v>101</v>
      </c>
      <c r="B224" s="76" t="s">
        <v>28</v>
      </c>
      <c r="C224" s="85">
        <v>14</v>
      </c>
      <c r="D224" s="32" t="s">
        <v>37</v>
      </c>
      <c r="E224" s="60"/>
      <c r="F224" s="38"/>
      <c r="G224" s="14">
        <f>G225</f>
        <v>0</v>
      </c>
      <c r="K224" s="28"/>
    </row>
    <row r="225" spans="1:11" ht="26.25" customHeight="1" hidden="1">
      <c r="A225" s="21" t="s">
        <v>332</v>
      </c>
      <c r="B225" s="76" t="s">
        <v>28</v>
      </c>
      <c r="C225" s="85">
        <v>14</v>
      </c>
      <c r="D225" s="32" t="s">
        <v>37</v>
      </c>
      <c r="E225" s="60" t="s">
        <v>333</v>
      </c>
      <c r="F225" s="38"/>
      <c r="G225" s="14">
        <f>G226</f>
        <v>0</v>
      </c>
      <c r="K225" s="28"/>
    </row>
    <row r="226" spans="1:11" ht="24.75" customHeight="1" hidden="1">
      <c r="A226" s="21" t="s">
        <v>334</v>
      </c>
      <c r="B226" s="76" t="s">
        <v>28</v>
      </c>
      <c r="C226" s="85">
        <v>14</v>
      </c>
      <c r="D226" s="32" t="s">
        <v>37</v>
      </c>
      <c r="E226" s="60" t="s">
        <v>335</v>
      </c>
      <c r="F226" s="38"/>
      <c r="G226" s="14">
        <f>G227</f>
        <v>0</v>
      </c>
      <c r="K226" s="28"/>
    </row>
    <row r="227" spans="1:11" ht="17.25" customHeight="1" hidden="1">
      <c r="A227" s="21" t="s">
        <v>63</v>
      </c>
      <c r="B227" s="76" t="s">
        <v>28</v>
      </c>
      <c r="C227" s="85">
        <v>14</v>
      </c>
      <c r="D227" s="32" t="s">
        <v>37</v>
      </c>
      <c r="E227" s="60" t="s">
        <v>335</v>
      </c>
      <c r="F227" s="38">
        <v>500</v>
      </c>
      <c r="G227" s="14">
        <f>G228</f>
        <v>0</v>
      </c>
      <c r="K227" s="28"/>
    </row>
    <row r="228" spans="1:11" ht="17.25" customHeight="1" hidden="1">
      <c r="A228" s="21" t="s">
        <v>101</v>
      </c>
      <c r="B228" s="76" t="s">
        <v>28</v>
      </c>
      <c r="C228" s="85">
        <v>14</v>
      </c>
      <c r="D228" s="32" t="s">
        <v>37</v>
      </c>
      <c r="E228" s="60" t="s">
        <v>335</v>
      </c>
      <c r="F228" s="38">
        <v>512</v>
      </c>
      <c r="G228" s="14"/>
      <c r="K228" s="28"/>
    </row>
    <row r="229" spans="1:11" ht="17.25" customHeight="1">
      <c r="A229" s="21" t="s">
        <v>101</v>
      </c>
      <c r="B229" s="76" t="s">
        <v>28</v>
      </c>
      <c r="C229" s="85">
        <v>14</v>
      </c>
      <c r="D229" s="32" t="s">
        <v>37</v>
      </c>
      <c r="E229" s="60"/>
      <c r="F229" s="38"/>
      <c r="G229" s="14">
        <f>G230</f>
        <v>1478.8</v>
      </c>
      <c r="K229" s="28"/>
    </row>
    <row r="230" spans="1:11" ht="27" customHeight="1">
      <c r="A230" s="80" t="s">
        <v>138</v>
      </c>
      <c r="B230" s="76" t="s">
        <v>28</v>
      </c>
      <c r="C230" s="85">
        <v>14</v>
      </c>
      <c r="D230" s="32" t="s">
        <v>37</v>
      </c>
      <c r="E230" s="60" t="s">
        <v>232</v>
      </c>
      <c r="F230" s="38"/>
      <c r="G230" s="14">
        <f>G231</f>
        <v>1478.8</v>
      </c>
      <c r="K230" s="28"/>
    </row>
    <row r="231" spans="1:11" ht="33.75" customHeight="1">
      <c r="A231" s="21" t="s">
        <v>440</v>
      </c>
      <c r="B231" s="76" t="s">
        <v>28</v>
      </c>
      <c r="C231" s="85">
        <v>14</v>
      </c>
      <c r="D231" s="32" t="s">
        <v>37</v>
      </c>
      <c r="E231" s="60" t="s">
        <v>455</v>
      </c>
      <c r="F231" s="38"/>
      <c r="G231" s="14">
        <f>G232</f>
        <v>1478.8</v>
      </c>
      <c r="K231" s="28"/>
    </row>
    <row r="232" spans="1:11" ht="17.25" customHeight="1">
      <c r="A232" s="21" t="s">
        <v>63</v>
      </c>
      <c r="B232" s="76" t="s">
        <v>28</v>
      </c>
      <c r="C232" s="85">
        <v>14</v>
      </c>
      <c r="D232" s="32" t="s">
        <v>37</v>
      </c>
      <c r="E232" s="60" t="s">
        <v>455</v>
      </c>
      <c r="F232" s="38">
        <v>500</v>
      </c>
      <c r="G232" s="14">
        <f>G233</f>
        <v>1478.8</v>
      </c>
      <c r="K232" s="28"/>
    </row>
    <row r="233" spans="1:11" ht="17.25" customHeight="1">
      <c r="A233" s="21" t="s">
        <v>101</v>
      </c>
      <c r="B233" s="76" t="s">
        <v>28</v>
      </c>
      <c r="C233" s="85">
        <v>14</v>
      </c>
      <c r="D233" s="32" t="s">
        <v>37</v>
      </c>
      <c r="E233" s="60" t="s">
        <v>455</v>
      </c>
      <c r="F233" s="38">
        <v>512</v>
      </c>
      <c r="G233" s="14">
        <v>1478.8</v>
      </c>
      <c r="K233" s="28"/>
    </row>
    <row r="234" spans="1:11" ht="36.75" customHeight="1">
      <c r="A234" s="22" t="s">
        <v>102</v>
      </c>
      <c r="B234" s="76" t="s">
        <v>28</v>
      </c>
      <c r="C234" s="34">
        <v>14</v>
      </c>
      <c r="D234" s="32" t="s">
        <v>39</v>
      </c>
      <c r="E234" s="32"/>
      <c r="F234" s="33"/>
      <c r="G234" s="26">
        <f>SUM(G235+G242)</f>
        <v>16853.899999999998</v>
      </c>
      <c r="K234" s="28"/>
    </row>
    <row r="235" spans="1:7" ht="21" customHeight="1" hidden="1">
      <c r="A235" s="1" t="s">
        <v>140</v>
      </c>
      <c r="B235" s="38" t="s">
        <v>28</v>
      </c>
      <c r="C235" s="34">
        <v>14</v>
      </c>
      <c r="D235" s="32" t="s">
        <v>39</v>
      </c>
      <c r="E235" s="58" t="s">
        <v>233</v>
      </c>
      <c r="F235" s="33"/>
      <c r="G235" s="7">
        <f>G239</f>
        <v>0</v>
      </c>
    </row>
    <row r="236" spans="1:11" ht="40.5" customHeight="1" hidden="1">
      <c r="A236" s="130" t="s">
        <v>141</v>
      </c>
      <c r="B236" s="127" t="s">
        <v>28</v>
      </c>
      <c r="C236" s="128">
        <v>14</v>
      </c>
      <c r="D236" s="124" t="s">
        <v>39</v>
      </c>
      <c r="E236" s="131" t="s">
        <v>242</v>
      </c>
      <c r="F236" s="129"/>
      <c r="G236" s="144"/>
      <c r="K236" s="28"/>
    </row>
    <row r="237" spans="1:7" ht="12.75" hidden="1">
      <c r="A237" s="126" t="s">
        <v>63</v>
      </c>
      <c r="B237" s="127" t="s">
        <v>28</v>
      </c>
      <c r="C237" s="128">
        <v>14</v>
      </c>
      <c r="D237" s="124" t="s">
        <v>39</v>
      </c>
      <c r="E237" s="131" t="s">
        <v>242</v>
      </c>
      <c r="F237" s="124" t="s">
        <v>112</v>
      </c>
      <c r="G237" s="143"/>
    </row>
    <row r="238" spans="1:7" ht="40.5" customHeight="1" hidden="1">
      <c r="A238" s="130" t="s">
        <v>90</v>
      </c>
      <c r="B238" s="127" t="s">
        <v>28</v>
      </c>
      <c r="C238" s="128">
        <v>14</v>
      </c>
      <c r="D238" s="124" t="s">
        <v>39</v>
      </c>
      <c r="E238" s="131" t="s">
        <v>242</v>
      </c>
      <c r="F238" s="124" t="s">
        <v>6</v>
      </c>
      <c r="G238" s="143"/>
    </row>
    <row r="239" spans="1:7" s="56" customFormat="1" ht="24" customHeight="1" hidden="1">
      <c r="A239" s="1" t="s">
        <v>141</v>
      </c>
      <c r="B239" s="38" t="s">
        <v>28</v>
      </c>
      <c r="C239" s="34">
        <v>14</v>
      </c>
      <c r="D239" s="32" t="s">
        <v>39</v>
      </c>
      <c r="E239" s="58" t="s">
        <v>242</v>
      </c>
      <c r="F239" s="33"/>
      <c r="G239" s="7">
        <f>G240</f>
        <v>0</v>
      </c>
    </row>
    <row r="240" spans="1:7" s="56" customFormat="1" ht="15.75" customHeight="1" hidden="1">
      <c r="A240" s="21" t="s">
        <v>63</v>
      </c>
      <c r="B240" s="38" t="s">
        <v>28</v>
      </c>
      <c r="C240" s="34">
        <v>14</v>
      </c>
      <c r="D240" s="32" t="s">
        <v>39</v>
      </c>
      <c r="E240" s="58" t="s">
        <v>242</v>
      </c>
      <c r="F240" s="32" t="s">
        <v>112</v>
      </c>
      <c r="G240" s="7">
        <f>G241</f>
        <v>0</v>
      </c>
    </row>
    <row r="241" spans="1:7" s="56" customFormat="1" ht="15.75" customHeight="1" hidden="1">
      <c r="A241" s="1" t="s">
        <v>90</v>
      </c>
      <c r="B241" s="38" t="s">
        <v>28</v>
      </c>
      <c r="C241" s="34">
        <v>14</v>
      </c>
      <c r="D241" s="32" t="s">
        <v>39</v>
      </c>
      <c r="E241" s="58" t="s">
        <v>242</v>
      </c>
      <c r="F241" s="32" t="s">
        <v>6</v>
      </c>
      <c r="G241" s="14"/>
    </row>
    <row r="242" spans="1:7" s="56" customFormat="1" ht="21" customHeight="1">
      <c r="A242" s="1" t="s">
        <v>140</v>
      </c>
      <c r="B242" s="38" t="s">
        <v>28</v>
      </c>
      <c r="C242" s="34">
        <v>14</v>
      </c>
      <c r="D242" s="32" t="s">
        <v>39</v>
      </c>
      <c r="E242" s="58" t="s">
        <v>233</v>
      </c>
      <c r="F242" s="32"/>
      <c r="G242" s="14">
        <f>G243+G246+G249+G252+G255</f>
        <v>16853.899999999998</v>
      </c>
    </row>
    <row r="243" spans="1:7" s="56" customFormat="1" ht="20.25" customHeight="1">
      <c r="A243" s="1" t="s">
        <v>421</v>
      </c>
      <c r="B243" s="38" t="s">
        <v>28</v>
      </c>
      <c r="C243" s="34">
        <v>14</v>
      </c>
      <c r="D243" s="32" t="s">
        <v>39</v>
      </c>
      <c r="E243" s="58" t="s">
        <v>420</v>
      </c>
      <c r="F243" s="32"/>
      <c r="G243" s="14">
        <f>G244</f>
        <v>14511.9</v>
      </c>
    </row>
    <row r="244" spans="1:7" s="56" customFormat="1" ht="15.75" customHeight="1">
      <c r="A244" s="21" t="s">
        <v>63</v>
      </c>
      <c r="B244" s="38" t="s">
        <v>28</v>
      </c>
      <c r="C244" s="34">
        <v>14</v>
      </c>
      <c r="D244" s="32" t="s">
        <v>39</v>
      </c>
      <c r="E244" s="58" t="s">
        <v>420</v>
      </c>
      <c r="F244" s="32" t="s">
        <v>112</v>
      </c>
      <c r="G244" s="14">
        <f>G245</f>
        <v>14511.9</v>
      </c>
    </row>
    <row r="245" spans="1:7" s="56" customFormat="1" ht="43.5" customHeight="1">
      <c r="A245" s="21" t="s">
        <v>189</v>
      </c>
      <c r="B245" s="38" t="s">
        <v>28</v>
      </c>
      <c r="C245" s="34">
        <v>14</v>
      </c>
      <c r="D245" s="32" t="s">
        <v>39</v>
      </c>
      <c r="E245" s="58" t="s">
        <v>420</v>
      </c>
      <c r="F245" s="32" t="s">
        <v>188</v>
      </c>
      <c r="G245" s="14">
        <v>14511.9</v>
      </c>
    </row>
    <row r="246" spans="1:7" s="56" customFormat="1" ht="27" customHeight="1">
      <c r="A246" s="21" t="s">
        <v>460</v>
      </c>
      <c r="B246" s="38" t="s">
        <v>28</v>
      </c>
      <c r="C246" s="34">
        <v>14</v>
      </c>
      <c r="D246" s="32" t="s">
        <v>39</v>
      </c>
      <c r="E246" s="58" t="s">
        <v>456</v>
      </c>
      <c r="F246" s="32"/>
      <c r="G246" s="14">
        <f>G247</f>
        <v>350</v>
      </c>
    </row>
    <row r="247" spans="1:7" s="56" customFormat="1" ht="18" customHeight="1">
      <c r="A247" s="21" t="s">
        <v>63</v>
      </c>
      <c r="B247" s="38" t="s">
        <v>28</v>
      </c>
      <c r="C247" s="34">
        <v>14</v>
      </c>
      <c r="D247" s="32" t="s">
        <v>39</v>
      </c>
      <c r="E247" s="58" t="s">
        <v>456</v>
      </c>
      <c r="F247" s="32" t="s">
        <v>112</v>
      </c>
      <c r="G247" s="14">
        <f>G248</f>
        <v>350</v>
      </c>
    </row>
    <row r="248" spans="1:7" s="56" customFormat="1" ht="15.75" customHeight="1">
      <c r="A248" s="21" t="s">
        <v>90</v>
      </c>
      <c r="B248" s="38" t="s">
        <v>28</v>
      </c>
      <c r="C248" s="34">
        <v>14</v>
      </c>
      <c r="D248" s="32" t="s">
        <v>39</v>
      </c>
      <c r="E248" s="58" t="s">
        <v>456</v>
      </c>
      <c r="F248" s="32" t="s">
        <v>6</v>
      </c>
      <c r="G248" s="14">
        <v>350</v>
      </c>
    </row>
    <row r="249" spans="1:7" s="56" customFormat="1" ht="41.25" customHeight="1">
      <c r="A249" s="21" t="s">
        <v>461</v>
      </c>
      <c r="B249" s="38" t="s">
        <v>28</v>
      </c>
      <c r="C249" s="34">
        <v>14</v>
      </c>
      <c r="D249" s="32" t="s">
        <v>39</v>
      </c>
      <c r="E249" s="58" t="s">
        <v>457</v>
      </c>
      <c r="F249" s="32"/>
      <c r="G249" s="14">
        <f>G250</f>
        <v>603.4</v>
      </c>
    </row>
    <row r="250" spans="1:7" s="56" customFormat="1" ht="18.75" customHeight="1">
      <c r="A250" s="21" t="s">
        <v>63</v>
      </c>
      <c r="B250" s="38" t="s">
        <v>28</v>
      </c>
      <c r="C250" s="34">
        <v>14</v>
      </c>
      <c r="D250" s="32" t="s">
        <v>39</v>
      </c>
      <c r="E250" s="58" t="s">
        <v>457</v>
      </c>
      <c r="F250" s="32" t="s">
        <v>112</v>
      </c>
      <c r="G250" s="14">
        <f>G251</f>
        <v>603.4</v>
      </c>
    </row>
    <row r="251" spans="1:7" s="56" customFormat="1" ht="18" customHeight="1">
      <c r="A251" s="21" t="s">
        <v>90</v>
      </c>
      <c r="B251" s="38" t="s">
        <v>28</v>
      </c>
      <c r="C251" s="34">
        <v>14</v>
      </c>
      <c r="D251" s="32" t="s">
        <v>39</v>
      </c>
      <c r="E251" s="58" t="s">
        <v>457</v>
      </c>
      <c r="F251" s="32" t="s">
        <v>6</v>
      </c>
      <c r="G251" s="14">
        <v>603.4</v>
      </c>
    </row>
    <row r="252" spans="1:7" s="56" customFormat="1" ht="30" customHeight="1">
      <c r="A252" s="21" t="s">
        <v>462</v>
      </c>
      <c r="B252" s="38" t="s">
        <v>28</v>
      </c>
      <c r="C252" s="34">
        <v>14</v>
      </c>
      <c r="D252" s="32" t="s">
        <v>39</v>
      </c>
      <c r="E252" s="58" t="s">
        <v>458</v>
      </c>
      <c r="F252" s="32"/>
      <c r="G252" s="14">
        <f>G253</f>
        <v>800</v>
      </c>
    </row>
    <row r="253" spans="1:7" s="56" customFormat="1" ht="17.25" customHeight="1">
      <c r="A253" s="21" t="s">
        <v>63</v>
      </c>
      <c r="B253" s="38" t="s">
        <v>28</v>
      </c>
      <c r="C253" s="34">
        <v>14</v>
      </c>
      <c r="D253" s="32" t="s">
        <v>39</v>
      </c>
      <c r="E253" s="58" t="s">
        <v>458</v>
      </c>
      <c r="F253" s="32" t="s">
        <v>112</v>
      </c>
      <c r="G253" s="14">
        <f>G254</f>
        <v>800</v>
      </c>
    </row>
    <row r="254" spans="1:7" s="56" customFormat="1" ht="16.5" customHeight="1">
      <c r="A254" s="21" t="s">
        <v>90</v>
      </c>
      <c r="B254" s="38" t="s">
        <v>28</v>
      </c>
      <c r="C254" s="34">
        <v>14</v>
      </c>
      <c r="D254" s="32" t="s">
        <v>39</v>
      </c>
      <c r="E254" s="58" t="s">
        <v>458</v>
      </c>
      <c r="F254" s="32" t="s">
        <v>6</v>
      </c>
      <c r="G254" s="14">
        <v>800</v>
      </c>
    </row>
    <row r="255" spans="1:7" s="56" customFormat="1" ht="67.5" customHeight="1">
      <c r="A255" s="21" t="s">
        <v>463</v>
      </c>
      <c r="B255" s="38" t="s">
        <v>28</v>
      </c>
      <c r="C255" s="34">
        <v>14</v>
      </c>
      <c r="D255" s="32" t="s">
        <v>39</v>
      </c>
      <c r="E255" s="58" t="s">
        <v>459</v>
      </c>
      <c r="F255" s="32"/>
      <c r="G255" s="14">
        <f>G256</f>
        <v>588.6</v>
      </c>
    </row>
    <row r="256" spans="1:7" s="56" customFormat="1" ht="18" customHeight="1">
      <c r="A256" s="21" t="s">
        <v>63</v>
      </c>
      <c r="B256" s="38" t="s">
        <v>28</v>
      </c>
      <c r="C256" s="34">
        <v>14</v>
      </c>
      <c r="D256" s="32" t="s">
        <v>39</v>
      </c>
      <c r="E256" s="58" t="s">
        <v>459</v>
      </c>
      <c r="F256" s="32" t="s">
        <v>112</v>
      </c>
      <c r="G256" s="14">
        <f>G257</f>
        <v>588.6</v>
      </c>
    </row>
    <row r="257" spans="1:7" s="56" customFormat="1" ht="17.25" customHeight="1">
      <c r="A257" s="21" t="s">
        <v>90</v>
      </c>
      <c r="B257" s="38" t="s">
        <v>28</v>
      </c>
      <c r="C257" s="34">
        <v>14</v>
      </c>
      <c r="D257" s="32" t="s">
        <v>39</v>
      </c>
      <c r="E257" s="58" t="s">
        <v>459</v>
      </c>
      <c r="F257" s="32" t="s">
        <v>6</v>
      </c>
      <c r="G257" s="14">
        <v>588.6</v>
      </c>
    </row>
    <row r="258" spans="1:11" ht="18.75" customHeight="1">
      <c r="A258" s="13" t="s">
        <v>66</v>
      </c>
      <c r="B258" s="38" t="s">
        <v>28</v>
      </c>
      <c r="C258" s="69"/>
      <c r="D258" s="5"/>
      <c r="E258" s="69"/>
      <c r="F258" s="5"/>
      <c r="G258" s="219">
        <f>SUM(G152+G188+G194+G208+G214)</f>
        <v>86749.70000000001</v>
      </c>
      <c r="H258" s="28"/>
      <c r="I258" s="139"/>
      <c r="K258" s="134"/>
    </row>
    <row r="259" spans="1:7" ht="30.75" customHeight="1">
      <c r="A259" s="84" t="s">
        <v>71</v>
      </c>
      <c r="B259" s="38" t="s">
        <v>29</v>
      </c>
      <c r="C259" s="71"/>
      <c r="D259" s="58"/>
      <c r="E259" s="67"/>
      <c r="F259" s="67"/>
      <c r="G259" s="20"/>
    </row>
    <row r="260" spans="1:8" ht="12.75">
      <c r="A260" s="16" t="s">
        <v>54</v>
      </c>
      <c r="B260" s="30" t="s">
        <v>29</v>
      </c>
      <c r="C260" s="87" t="s">
        <v>32</v>
      </c>
      <c r="D260" s="88"/>
      <c r="E260" s="89"/>
      <c r="F260" s="89"/>
      <c r="G260" s="20">
        <f>G261+G268+G312+G302+G298+G307</f>
        <v>39365.399999999994</v>
      </c>
      <c r="H260" s="28"/>
    </row>
    <row r="261" spans="1:7" ht="39" customHeight="1">
      <c r="A261" s="16" t="s">
        <v>72</v>
      </c>
      <c r="B261" s="30" t="s">
        <v>29</v>
      </c>
      <c r="C261" s="39" t="s">
        <v>32</v>
      </c>
      <c r="D261" s="40" t="s">
        <v>37</v>
      </c>
      <c r="E261" s="5"/>
      <c r="F261" s="89"/>
      <c r="G261" s="20">
        <f>SUM(G262)</f>
        <v>1584.3000000000002</v>
      </c>
    </row>
    <row r="262" spans="1:7" ht="24" customHeight="1">
      <c r="A262" s="11" t="s">
        <v>143</v>
      </c>
      <c r="B262" s="30" t="s">
        <v>29</v>
      </c>
      <c r="C262" s="39" t="s">
        <v>32</v>
      </c>
      <c r="D262" s="40" t="s">
        <v>37</v>
      </c>
      <c r="E262" s="37" t="s">
        <v>243</v>
      </c>
      <c r="F262" s="89"/>
      <c r="G262" s="20">
        <f>SUM(G263:G263)</f>
        <v>1584.3000000000002</v>
      </c>
    </row>
    <row r="263" spans="1:7" ht="12.75">
      <c r="A263" s="11" t="s">
        <v>83</v>
      </c>
      <c r="B263" s="30" t="s">
        <v>29</v>
      </c>
      <c r="C263" s="39" t="s">
        <v>32</v>
      </c>
      <c r="D263" s="40" t="s">
        <v>37</v>
      </c>
      <c r="E263" s="37" t="s">
        <v>244</v>
      </c>
      <c r="F263" s="37"/>
      <c r="G263" s="20">
        <f>G264</f>
        <v>1584.3000000000002</v>
      </c>
    </row>
    <row r="264" spans="1:8" ht="30" customHeight="1">
      <c r="A264" s="64" t="s">
        <v>124</v>
      </c>
      <c r="B264" s="30" t="s">
        <v>29</v>
      </c>
      <c r="C264" s="39" t="s">
        <v>32</v>
      </c>
      <c r="D264" s="40" t="s">
        <v>37</v>
      </c>
      <c r="E264" s="32" t="s">
        <v>245</v>
      </c>
      <c r="F264" s="37"/>
      <c r="G264" s="9">
        <f>G265</f>
        <v>1584.3000000000002</v>
      </c>
      <c r="H264" s="28"/>
    </row>
    <row r="265" spans="1:7" ht="26.25" customHeight="1">
      <c r="A265" s="1" t="s">
        <v>119</v>
      </c>
      <c r="B265" s="30" t="s">
        <v>29</v>
      </c>
      <c r="C265" s="39" t="s">
        <v>32</v>
      </c>
      <c r="D265" s="40" t="s">
        <v>37</v>
      </c>
      <c r="E265" s="32" t="s">
        <v>245</v>
      </c>
      <c r="F265" s="30">
        <v>120</v>
      </c>
      <c r="G265" s="14">
        <f>G266+G267</f>
        <v>1584.3000000000002</v>
      </c>
    </row>
    <row r="266" spans="1:7" ht="26.25" customHeight="1">
      <c r="A266" s="1" t="s">
        <v>287</v>
      </c>
      <c r="B266" s="30" t="s">
        <v>29</v>
      </c>
      <c r="C266" s="39" t="s">
        <v>32</v>
      </c>
      <c r="D266" s="40" t="s">
        <v>37</v>
      </c>
      <c r="E266" s="32" t="s">
        <v>245</v>
      </c>
      <c r="F266" s="30">
        <v>121</v>
      </c>
      <c r="G266" s="14">
        <v>1221.7</v>
      </c>
    </row>
    <row r="267" spans="1:7" ht="36.75" customHeight="1">
      <c r="A267" s="1" t="s">
        <v>219</v>
      </c>
      <c r="B267" s="30" t="s">
        <v>29</v>
      </c>
      <c r="C267" s="39" t="s">
        <v>32</v>
      </c>
      <c r="D267" s="40" t="s">
        <v>37</v>
      </c>
      <c r="E267" s="32" t="s">
        <v>245</v>
      </c>
      <c r="F267" s="30">
        <v>129</v>
      </c>
      <c r="G267" s="14">
        <v>362.6</v>
      </c>
    </row>
    <row r="268" spans="1:7" ht="63.75">
      <c r="A268" s="90" t="s">
        <v>76</v>
      </c>
      <c r="B268" s="30" t="s">
        <v>29</v>
      </c>
      <c r="C268" s="39" t="s">
        <v>32</v>
      </c>
      <c r="D268" s="37" t="s">
        <v>45</v>
      </c>
      <c r="E268" s="58"/>
      <c r="F268" s="67"/>
      <c r="G268" s="6">
        <f>G269</f>
        <v>36707.799999999996</v>
      </c>
    </row>
    <row r="269" spans="1:7" ht="30.75" customHeight="1">
      <c r="A269" s="73" t="s">
        <v>123</v>
      </c>
      <c r="B269" s="30" t="s">
        <v>29</v>
      </c>
      <c r="C269" s="39" t="s">
        <v>32</v>
      </c>
      <c r="D269" s="37" t="s">
        <v>45</v>
      </c>
      <c r="E269" s="37" t="s">
        <v>246</v>
      </c>
      <c r="F269" s="32"/>
      <c r="G269" s="7">
        <f>G270</f>
        <v>36707.799999999996</v>
      </c>
    </row>
    <row r="270" spans="1:8" ht="28.5" customHeight="1">
      <c r="A270" s="11" t="s">
        <v>125</v>
      </c>
      <c r="B270" s="30" t="s">
        <v>29</v>
      </c>
      <c r="C270" s="39" t="s">
        <v>32</v>
      </c>
      <c r="D270" s="37" t="s">
        <v>45</v>
      </c>
      <c r="E270" s="32" t="s">
        <v>247</v>
      </c>
      <c r="F270" s="32"/>
      <c r="G270" s="7">
        <f>G272+G279+G282+G288</f>
        <v>36707.799999999996</v>
      </c>
      <c r="H270" s="28"/>
    </row>
    <row r="271" spans="1:8" ht="16.5" customHeight="1">
      <c r="A271" s="185" t="s">
        <v>405</v>
      </c>
      <c r="B271" s="174" t="s">
        <v>29</v>
      </c>
      <c r="C271" s="186" t="s">
        <v>32</v>
      </c>
      <c r="D271" s="187" t="s">
        <v>45</v>
      </c>
      <c r="E271" s="162" t="s">
        <v>404</v>
      </c>
      <c r="F271" s="162"/>
      <c r="G271" s="179"/>
      <c r="H271" s="28"/>
    </row>
    <row r="272" spans="1:7" ht="38.25">
      <c r="A272" s="188" t="s">
        <v>399</v>
      </c>
      <c r="B272" s="174" t="s">
        <v>29</v>
      </c>
      <c r="C272" s="186" t="s">
        <v>32</v>
      </c>
      <c r="D272" s="187" t="s">
        <v>45</v>
      </c>
      <c r="E272" s="162" t="s">
        <v>398</v>
      </c>
      <c r="F272" s="189"/>
      <c r="G272" s="179">
        <f>G273+G277</f>
        <v>1123.2</v>
      </c>
    </row>
    <row r="273" spans="1:7" ht="26.25" customHeight="1">
      <c r="A273" s="1" t="s">
        <v>119</v>
      </c>
      <c r="B273" s="30" t="s">
        <v>29</v>
      </c>
      <c r="C273" s="39" t="s">
        <v>32</v>
      </c>
      <c r="D273" s="40" t="s">
        <v>45</v>
      </c>
      <c r="E273" s="37" t="s">
        <v>398</v>
      </c>
      <c r="F273" s="30">
        <v>120</v>
      </c>
      <c r="G273" s="14">
        <f>G274+G275</f>
        <v>1123.2</v>
      </c>
    </row>
    <row r="274" spans="1:7" ht="24.75" customHeight="1">
      <c r="A274" s="1" t="s">
        <v>287</v>
      </c>
      <c r="B274" s="30" t="s">
        <v>29</v>
      </c>
      <c r="C274" s="39" t="s">
        <v>32</v>
      </c>
      <c r="D274" s="40" t="s">
        <v>45</v>
      </c>
      <c r="E274" s="37" t="s">
        <v>398</v>
      </c>
      <c r="F274" s="30">
        <v>121</v>
      </c>
      <c r="G274" s="161">
        <v>867.2</v>
      </c>
    </row>
    <row r="275" spans="1:7" ht="40.5" customHeight="1">
      <c r="A275" s="1" t="s">
        <v>219</v>
      </c>
      <c r="B275" s="30" t="s">
        <v>29</v>
      </c>
      <c r="C275" s="39" t="s">
        <v>32</v>
      </c>
      <c r="D275" s="40" t="s">
        <v>45</v>
      </c>
      <c r="E275" s="37" t="s">
        <v>398</v>
      </c>
      <c r="F275" s="30">
        <v>129</v>
      </c>
      <c r="G275" s="161">
        <v>256</v>
      </c>
    </row>
    <row r="276" spans="1:7" ht="26.25" customHeight="1" hidden="1">
      <c r="A276" s="1" t="s">
        <v>19</v>
      </c>
      <c r="B276" s="30" t="s">
        <v>29</v>
      </c>
      <c r="C276" s="39" t="s">
        <v>32</v>
      </c>
      <c r="D276" s="40" t="s">
        <v>45</v>
      </c>
      <c r="E276" s="37" t="s">
        <v>144</v>
      </c>
      <c r="F276" s="30">
        <v>122</v>
      </c>
      <c r="G276" s="87"/>
    </row>
    <row r="277" spans="1:7" ht="26.25" customHeight="1" hidden="1">
      <c r="A277" s="1" t="s">
        <v>117</v>
      </c>
      <c r="B277" s="30" t="s">
        <v>29</v>
      </c>
      <c r="C277" s="39" t="s">
        <v>32</v>
      </c>
      <c r="D277" s="40" t="s">
        <v>45</v>
      </c>
      <c r="E277" s="37" t="s">
        <v>144</v>
      </c>
      <c r="F277" s="30">
        <v>240</v>
      </c>
      <c r="G277" s="87"/>
    </row>
    <row r="278" spans="1:7" ht="27" customHeight="1" hidden="1">
      <c r="A278" s="1" t="s">
        <v>118</v>
      </c>
      <c r="B278" s="30" t="s">
        <v>29</v>
      </c>
      <c r="C278" s="39" t="s">
        <v>32</v>
      </c>
      <c r="D278" s="40" t="s">
        <v>45</v>
      </c>
      <c r="E278" s="37" t="s">
        <v>144</v>
      </c>
      <c r="F278" s="30">
        <v>244</v>
      </c>
      <c r="G278" s="87"/>
    </row>
    <row r="279" spans="1:7" ht="25.5">
      <c r="A279" s="1" t="s">
        <v>23</v>
      </c>
      <c r="B279" s="30" t="s">
        <v>29</v>
      </c>
      <c r="C279" s="39" t="s">
        <v>32</v>
      </c>
      <c r="D279" s="37" t="s">
        <v>45</v>
      </c>
      <c r="E279" s="60" t="s">
        <v>248</v>
      </c>
      <c r="F279" s="37"/>
      <c r="G279" s="7">
        <f>G280</f>
        <v>50</v>
      </c>
    </row>
    <row r="280" spans="1:7" ht="28.5" customHeight="1">
      <c r="A280" s="1" t="s">
        <v>117</v>
      </c>
      <c r="B280" s="30" t="s">
        <v>29</v>
      </c>
      <c r="C280" s="39" t="s">
        <v>32</v>
      </c>
      <c r="D280" s="37" t="s">
        <v>45</v>
      </c>
      <c r="E280" s="60" t="s">
        <v>248</v>
      </c>
      <c r="F280" s="32" t="s">
        <v>116</v>
      </c>
      <c r="G280" s="7">
        <f>SUM(G281)</f>
        <v>50</v>
      </c>
    </row>
    <row r="281" spans="1:7" ht="18.75" customHeight="1">
      <c r="A281" s="1" t="s">
        <v>434</v>
      </c>
      <c r="B281" s="30" t="s">
        <v>29</v>
      </c>
      <c r="C281" s="39" t="s">
        <v>32</v>
      </c>
      <c r="D281" s="37" t="s">
        <v>45</v>
      </c>
      <c r="E281" s="60" t="s">
        <v>248</v>
      </c>
      <c r="F281" s="37" t="s">
        <v>115</v>
      </c>
      <c r="G281" s="14">
        <v>50</v>
      </c>
    </row>
    <row r="282" spans="1:7" ht="26.25" customHeight="1">
      <c r="A282" s="188" t="s">
        <v>21</v>
      </c>
      <c r="B282" s="174" t="s">
        <v>29</v>
      </c>
      <c r="C282" s="186" t="s">
        <v>32</v>
      </c>
      <c r="D282" s="187" t="s">
        <v>45</v>
      </c>
      <c r="E282" s="162" t="s">
        <v>249</v>
      </c>
      <c r="F282" s="189"/>
      <c r="G282" s="20">
        <f>G283+G286</f>
        <v>563</v>
      </c>
    </row>
    <row r="283" spans="1:7" ht="26.25" customHeight="1">
      <c r="A283" s="188" t="s">
        <v>119</v>
      </c>
      <c r="B283" s="174" t="s">
        <v>29</v>
      </c>
      <c r="C283" s="186" t="s">
        <v>32</v>
      </c>
      <c r="D283" s="187" t="s">
        <v>45</v>
      </c>
      <c r="E283" s="162" t="s">
        <v>249</v>
      </c>
      <c r="F283" s="174">
        <v>120</v>
      </c>
      <c r="G283" s="161">
        <f>G284+G285</f>
        <v>426.6</v>
      </c>
    </row>
    <row r="284" spans="1:7" ht="30.75" customHeight="1">
      <c r="A284" s="1" t="s">
        <v>287</v>
      </c>
      <c r="B284" s="30" t="s">
        <v>29</v>
      </c>
      <c r="C284" s="39" t="s">
        <v>32</v>
      </c>
      <c r="D284" s="40" t="s">
        <v>45</v>
      </c>
      <c r="E284" s="37" t="s">
        <v>249</v>
      </c>
      <c r="F284" s="30">
        <v>121</v>
      </c>
      <c r="G284" s="161">
        <v>329</v>
      </c>
    </row>
    <row r="285" spans="1:7" ht="35.25" customHeight="1">
      <c r="A285" s="1" t="s">
        <v>219</v>
      </c>
      <c r="B285" s="30" t="s">
        <v>29</v>
      </c>
      <c r="C285" s="39" t="s">
        <v>32</v>
      </c>
      <c r="D285" s="40" t="s">
        <v>45</v>
      </c>
      <c r="E285" s="37" t="s">
        <v>249</v>
      </c>
      <c r="F285" s="30">
        <v>129</v>
      </c>
      <c r="G285" s="161">
        <v>97.6</v>
      </c>
    </row>
    <row r="286" spans="1:7" ht="35.25" customHeight="1">
      <c r="A286" s="1" t="s">
        <v>117</v>
      </c>
      <c r="B286" s="30" t="s">
        <v>29</v>
      </c>
      <c r="C286" s="39" t="s">
        <v>32</v>
      </c>
      <c r="D286" s="40" t="s">
        <v>45</v>
      </c>
      <c r="E286" s="37" t="s">
        <v>249</v>
      </c>
      <c r="F286" s="30">
        <v>240</v>
      </c>
      <c r="G286" s="113">
        <f>G287</f>
        <v>136.4</v>
      </c>
    </row>
    <row r="287" spans="1:7" ht="16.5" customHeight="1">
      <c r="A287" s="1" t="s">
        <v>435</v>
      </c>
      <c r="B287" s="30" t="s">
        <v>29</v>
      </c>
      <c r="C287" s="39" t="s">
        <v>32</v>
      </c>
      <c r="D287" s="40" t="s">
        <v>45</v>
      </c>
      <c r="E287" s="37" t="s">
        <v>249</v>
      </c>
      <c r="F287" s="30">
        <v>244</v>
      </c>
      <c r="G287" s="113">
        <v>136.4</v>
      </c>
    </row>
    <row r="288" spans="1:9" ht="25.5" customHeight="1">
      <c r="A288" s="64" t="s">
        <v>124</v>
      </c>
      <c r="B288" s="30" t="s">
        <v>29</v>
      </c>
      <c r="C288" s="39" t="s">
        <v>32</v>
      </c>
      <c r="D288" s="40" t="s">
        <v>45</v>
      </c>
      <c r="E288" s="32" t="s">
        <v>222</v>
      </c>
      <c r="F288" s="37"/>
      <c r="G288" s="9">
        <f>G289+G293+G295+G297</f>
        <v>34971.6</v>
      </c>
      <c r="I288" s="28"/>
    </row>
    <row r="289" spans="1:7" ht="26.25" customHeight="1">
      <c r="A289" s="1" t="s">
        <v>119</v>
      </c>
      <c r="B289" s="30" t="s">
        <v>29</v>
      </c>
      <c r="C289" s="39" t="s">
        <v>32</v>
      </c>
      <c r="D289" s="40" t="s">
        <v>45</v>
      </c>
      <c r="E289" s="32" t="s">
        <v>222</v>
      </c>
      <c r="F289" s="30">
        <v>120</v>
      </c>
      <c r="G289" s="14">
        <f>G290+G292+G291</f>
        <v>29060.4</v>
      </c>
    </row>
    <row r="290" spans="1:7" ht="25.5" customHeight="1">
      <c r="A290" s="1" t="s">
        <v>287</v>
      </c>
      <c r="B290" s="30" t="s">
        <v>29</v>
      </c>
      <c r="C290" s="39" t="s">
        <v>32</v>
      </c>
      <c r="D290" s="40" t="s">
        <v>45</v>
      </c>
      <c r="E290" s="32" t="s">
        <v>222</v>
      </c>
      <c r="F290" s="30">
        <v>121</v>
      </c>
      <c r="G290" s="14">
        <v>21800.4</v>
      </c>
    </row>
    <row r="291" spans="1:7" ht="26.25" customHeight="1">
      <c r="A291" s="1" t="s">
        <v>148</v>
      </c>
      <c r="B291" s="30" t="s">
        <v>29</v>
      </c>
      <c r="C291" s="39" t="s">
        <v>32</v>
      </c>
      <c r="D291" s="40" t="s">
        <v>45</v>
      </c>
      <c r="E291" s="32" t="s">
        <v>222</v>
      </c>
      <c r="F291" s="30">
        <v>122</v>
      </c>
      <c r="G291" s="14">
        <v>686.6</v>
      </c>
    </row>
    <row r="292" spans="1:7" ht="37.5" customHeight="1">
      <c r="A292" s="1" t="s">
        <v>219</v>
      </c>
      <c r="B292" s="30" t="s">
        <v>29</v>
      </c>
      <c r="C292" s="39" t="s">
        <v>32</v>
      </c>
      <c r="D292" s="40" t="s">
        <v>45</v>
      </c>
      <c r="E292" s="32" t="s">
        <v>222</v>
      </c>
      <c r="F292" s="30">
        <v>129</v>
      </c>
      <c r="G292" s="14">
        <v>6573.4</v>
      </c>
    </row>
    <row r="293" spans="1:7" ht="26.25" customHeight="1">
      <c r="A293" s="1" t="s">
        <v>117</v>
      </c>
      <c r="B293" s="30" t="s">
        <v>29</v>
      </c>
      <c r="C293" s="39" t="s">
        <v>32</v>
      </c>
      <c r="D293" s="40" t="s">
        <v>45</v>
      </c>
      <c r="E293" s="32" t="s">
        <v>222</v>
      </c>
      <c r="F293" s="30">
        <v>240</v>
      </c>
      <c r="G293" s="14">
        <f>G294</f>
        <v>5677.2</v>
      </c>
    </row>
    <row r="294" spans="1:7" ht="16.5" customHeight="1">
      <c r="A294" s="1" t="s">
        <v>434</v>
      </c>
      <c r="B294" s="30" t="s">
        <v>29</v>
      </c>
      <c r="C294" s="39" t="s">
        <v>32</v>
      </c>
      <c r="D294" s="40" t="s">
        <v>45</v>
      </c>
      <c r="E294" s="32" t="s">
        <v>222</v>
      </c>
      <c r="F294" s="30">
        <v>244</v>
      </c>
      <c r="G294" s="14">
        <v>5677.2</v>
      </c>
    </row>
    <row r="295" spans="1:7" ht="26.25" customHeight="1">
      <c r="A295" s="1" t="s">
        <v>111</v>
      </c>
      <c r="B295" s="30" t="s">
        <v>29</v>
      </c>
      <c r="C295" s="39" t="s">
        <v>32</v>
      </c>
      <c r="D295" s="40" t="s">
        <v>45</v>
      </c>
      <c r="E295" s="32" t="s">
        <v>222</v>
      </c>
      <c r="F295" s="30">
        <v>320</v>
      </c>
      <c r="G295" s="14">
        <f>G296</f>
        <v>24.5</v>
      </c>
    </row>
    <row r="296" spans="1:7" ht="26.25" customHeight="1">
      <c r="A296" s="1" t="s">
        <v>163</v>
      </c>
      <c r="B296" s="30" t="s">
        <v>29</v>
      </c>
      <c r="C296" s="39" t="s">
        <v>32</v>
      </c>
      <c r="D296" s="40" t="s">
        <v>45</v>
      </c>
      <c r="E296" s="32" t="s">
        <v>222</v>
      </c>
      <c r="F296" s="30">
        <v>321</v>
      </c>
      <c r="G296" s="14">
        <v>24.5</v>
      </c>
    </row>
    <row r="297" spans="1:7" ht="19.5" customHeight="1">
      <c r="A297" s="1" t="s">
        <v>20</v>
      </c>
      <c r="B297" s="30" t="s">
        <v>29</v>
      </c>
      <c r="C297" s="39" t="s">
        <v>32</v>
      </c>
      <c r="D297" s="40" t="s">
        <v>45</v>
      </c>
      <c r="E297" s="32" t="s">
        <v>222</v>
      </c>
      <c r="F297" s="30">
        <v>850</v>
      </c>
      <c r="G297" s="14">
        <v>209.5</v>
      </c>
    </row>
    <row r="298" spans="1:7" ht="20.25" customHeight="1">
      <c r="A298" s="1" t="s">
        <v>291</v>
      </c>
      <c r="B298" s="30" t="s">
        <v>29</v>
      </c>
      <c r="C298" s="39" t="s">
        <v>32</v>
      </c>
      <c r="D298" s="40" t="s">
        <v>34</v>
      </c>
      <c r="E298" s="32"/>
      <c r="F298" s="30"/>
      <c r="G298" s="14">
        <f>G299</f>
        <v>9.6</v>
      </c>
    </row>
    <row r="299" spans="1:7" ht="42" customHeight="1">
      <c r="A299" s="1" t="s">
        <v>351</v>
      </c>
      <c r="B299" s="30" t="s">
        <v>29</v>
      </c>
      <c r="C299" s="39" t="s">
        <v>32</v>
      </c>
      <c r="D299" s="40" t="s">
        <v>34</v>
      </c>
      <c r="E299" s="32" t="s">
        <v>350</v>
      </c>
      <c r="F299" s="30"/>
      <c r="G299" s="14">
        <f>G300</f>
        <v>9.6</v>
      </c>
    </row>
    <row r="300" spans="1:7" ht="27" customHeight="1">
      <c r="A300" s="1" t="s">
        <v>117</v>
      </c>
      <c r="B300" s="30" t="s">
        <v>29</v>
      </c>
      <c r="C300" s="39" t="s">
        <v>32</v>
      </c>
      <c r="D300" s="40" t="s">
        <v>34</v>
      </c>
      <c r="E300" s="32" t="s">
        <v>350</v>
      </c>
      <c r="F300" s="30">
        <v>240</v>
      </c>
      <c r="G300" s="14">
        <f>G301</f>
        <v>9.6</v>
      </c>
    </row>
    <row r="301" spans="1:7" ht="17.25" customHeight="1">
      <c r="A301" s="1" t="s">
        <v>435</v>
      </c>
      <c r="B301" s="30" t="s">
        <v>29</v>
      </c>
      <c r="C301" s="39" t="s">
        <v>32</v>
      </c>
      <c r="D301" s="40" t="s">
        <v>34</v>
      </c>
      <c r="E301" s="32" t="s">
        <v>350</v>
      </c>
      <c r="F301" s="30">
        <v>244</v>
      </c>
      <c r="G301" s="14">
        <v>9.6</v>
      </c>
    </row>
    <row r="302" spans="1:7" s="125" customFormat="1" ht="17.25" customHeight="1" hidden="1">
      <c r="A302" s="82" t="s">
        <v>75</v>
      </c>
      <c r="B302" s="30" t="s">
        <v>29</v>
      </c>
      <c r="C302" s="39" t="s">
        <v>32</v>
      </c>
      <c r="D302" s="40" t="s">
        <v>43</v>
      </c>
      <c r="E302" s="32"/>
      <c r="F302" s="30"/>
      <c r="G302" s="14">
        <f>G303</f>
        <v>0</v>
      </c>
    </row>
    <row r="303" spans="1:7" s="125" customFormat="1" ht="24.75" customHeight="1" hidden="1">
      <c r="A303" s="1" t="s">
        <v>329</v>
      </c>
      <c r="B303" s="30" t="s">
        <v>29</v>
      </c>
      <c r="C303" s="39" t="s">
        <v>32</v>
      </c>
      <c r="D303" s="40" t="s">
        <v>43</v>
      </c>
      <c r="E303" s="164" t="s">
        <v>336</v>
      </c>
      <c r="F303" s="30"/>
      <c r="G303" s="14">
        <f>G304</f>
        <v>0</v>
      </c>
    </row>
    <row r="304" spans="1:7" s="125" customFormat="1" ht="28.5" customHeight="1" hidden="1">
      <c r="A304" s="1" t="s">
        <v>330</v>
      </c>
      <c r="B304" s="30" t="s">
        <v>29</v>
      </c>
      <c r="C304" s="39" t="s">
        <v>32</v>
      </c>
      <c r="D304" s="40" t="s">
        <v>43</v>
      </c>
      <c r="E304" s="164" t="s">
        <v>337</v>
      </c>
      <c r="F304" s="30"/>
      <c r="G304" s="14">
        <f>G305</f>
        <v>0</v>
      </c>
    </row>
    <row r="305" spans="1:7" s="125" customFormat="1" ht="17.25" customHeight="1" hidden="1">
      <c r="A305" s="1" t="s">
        <v>146</v>
      </c>
      <c r="B305" s="30" t="s">
        <v>29</v>
      </c>
      <c r="C305" s="39" t="s">
        <v>32</v>
      </c>
      <c r="D305" s="40" t="s">
        <v>43</v>
      </c>
      <c r="E305" s="164" t="s">
        <v>337</v>
      </c>
      <c r="F305" s="30">
        <v>800</v>
      </c>
      <c r="G305" s="14">
        <f>G306</f>
        <v>0</v>
      </c>
    </row>
    <row r="306" spans="1:7" s="125" customFormat="1" ht="17.25" customHeight="1" hidden="1">
      <c r="A306" s="1" t="s">
        <v>331</v>
      </c>
      <c r="B306" s="30" t="s">
        <v>29</v>
      </c>
      <c r="C306" s="39" t="s">
        <v>32</v>
      </c>
      <c r="D306" s="40" t="s">
        <v>43</v>
      </c>
      <c r="E306" s="164" t="s">
        <v>337</v>
      </c>
      <c r="F306" s="30">
        <v>880</v>
      </c>
      <c r="G306" s="14"/>
    </row>
    <row r="307" spans="1:7" s="125" customFormat="1" ht="17.25" customHeight="1">
      <c r="A307" s="1" t="s">
        <v>75</v>
      </c>
      <c r="B307" s="30" t="s">
        <v>29</v>
      </c>
      <c r="C307" s="39" t="s">
        <v>32</v>
      </c>
      <c r="D307" s="40" t="s">
        <v>43</v>
      </c>
      <c r="E307" s="164"/>
      <c r="F307" s="30"/>
      <c r="G307" s="14">
        <f>G308</f>
        <v>90</v>
      </c>
    </row>
    <row r="308" spans="1:7" s="125" customFormat="1" ht="17.25" customHeight="1">
      <c r="A308" s="1" t="s">
        <v>451</v>
      </c>
      <c r="B308" s="30" t="s">
        <v>29</v>
      </c>
      <c r="C308" s="39" t="s">
        <v>32</v>
      </c>
      <c r="D308" s="40" t="s">
        <v>43</v>
      </c>
      <c r="E308" s="164" t="s">
        <v>223</v>
      </c>
      <c r="F308" s="30"/>
      <c r="G308" s="14">
        <f>G309</f>
        <v>90</v>
      </c>
    </row>
    <row r="309" spans="1:7" s="125" customFormat="1" ht="29.25" customHeight="1">
      <c r="A309" s="1" t="s">
        <v>465</v>
      </c>
      <c r="B309" s="30" t="s">
        <v>29</v>
      </c>
      <c r="C309" s="39" t="s">
        <v>32</v>
      </c>
      <c r="D309" s="40" t="s">
        <v>43</v>
      </c>
      <c r="E309" s="164" t="s">
        <v>464</v>
      </c>
      <c r="F309" s="30"/>
      <c r="G309" s="14">
        <f>G310</f>
        <v>90</v>
      </c>
    </row>
    <row r="310" spans="1:7" s="125" customFormat="1" ht="17.25" customHeight="1">
      <c r="A310" s="1" t="s">
        <v>347</v>
      </c>
      <c r="B310" s="30" t="s">
        <v>29</v>
      </c>
      <c r="C310" s="39" t="s">
        <v>32</v>
      </c>
      <c r="D310" s="40" t="s">
        <v>43</v>
      </c>
      <c r="E310" s="164" t="s">
        <v>464</v>
      </c>
      <c r="F310" s="30">
        <v>800</v>
      </c>
      <c r="G310" s="14">
        <f>G311</f>
        <v>90</v>
      </c>
    </row>
    <row r="311" spans="1:7" s="125" customFormat="1" ht="17.25" customHeight="1">
      <c r="A311" s="1" t="s">
        <v>331</v>
      </c>
      <c r="B311" s="30" t="s">
        <v>29</v>
      </c>
      <c r="C311" s="39" t="s">
        <v>32</v>
      </c>
      <c r="D311" s="40" t="s">
        <v>43</v>
      </c>
      <c r="E311" s="164" t="s">
        <v>464</v>
      </c>
      <c r="F311" s="30">
        <v>880</v>
      </c>
      <c r="G311" s="14">
        <v>90</v>
      </c>
    </row>
    <row r="312" spans="1:7" ht="13.5" customHeight="1">
      <c r="A312" s="19" t="s">
        <v>58</v>
      </c>
      <c r="B312" s="30" t="s">
        <v>29</v>
      </c>
      <c r="C312" s="75" t="s">
        <v>32</v>
      </c>
      <c r="D312" s="32" t="s">
        <v>91</v>
      </c>
      <c r="E312" s="32"/>
      <c r="F312" s="74"/>
      <c r="G312" s="6">
        <f>SUM(G317+G321+G313+G325+G332)</f>
        <v>973.7</v>
      </c>
    </row>
    <row r="313" spans="1:7" ht="37.5" customHeight="1">
      <c r="A313" s="201" t="s">
        <v>363</v>
      </c>
      <c r="B313" s="120" t="s">
        <v>29</v>
      </c>
      <c r="C313" s="117" t="s">
        <v>32</v>
      </c>
      <c r="D313" s="117" t="s">
        <v>91</v>
      </c>
      <c r="E313" s="117" t="s">
        <v>328</v>
      </c>
      <c r="F313" s="120"/>
      <c r="G313" s="158">
        <f>G314</f>
        <v>30</v>
      </c>
    </row>
    <row r="314" spans="1:7" ht="18.75" customHeight="1">
      <c r="A314" s="64" t="s">
        <v>169</v>
      </c>
      <c r="B314" s="39" t="s">
        <v>29</v>
      </c>
      <c r="C314" s="32" t="s">
        <v>32</v>
      </c>
      <c r="D314" s="32" t="s">
        <v>91</v>
      </c>
      <c r="E314" s="32" t="s">
        <v>327</v>
      </c>
      <c r="F314" s="5"/>
      <c r="G314" s="158">
        <f>G315</f>
        <v>30</v>
      </c>
    </row>
    <row r="315" spans="1:7" ht="26.25" customHeight="1">
      <c r="A315" s="1" t="s">
        <v>117</v>
      </c>
      <c r="B315" s="39" t="s">
        <v>29</v>
      </c>
      <c r="C315" s="32" t="s">
        <v>32</v>
      </c>
      <c r="D315" s="32" t="s">
        <v>91</v>
      </c>
      <c r="E315" s="32" t="s">
        <v>327</v>
      </c>
      <c r="F315" s="5">
        <v>240</v>
      </c>
      <c r="G315" s="158">
        <f>G316</f>
        <v>30</v>
      </c>
    </row>
    <row r="316" spans="1:7" ht="20.25" customHeight="1">
      <c r="A316" s="1" t="s">
        <v>434</v>
      </c>
      <c r="B316" s="39" t="s">
        <v>29</v>
      </c>
      <c r="C316" s="32" t="s">
        <v>32</v>
      </c>
      <c r="D316" s="32" t="s">
        <v>91</v>
      </c>
      <c r="E316" s="32" t="s">
        <v>327</v>
      </c>
      <c r="F316" s="5">
        <v>244</v>
      </c>
      <c r="G316" s="158">
        <v>30</v>
      </c>
    </row>
    <row r="317" spans="1:7" ht="40.5" customHeight="1">
      <c r="A317" s="83" t="s">
        <v>364</v>
      </c>
      <c r="B317" s="41" t="s">
        <v>29</v>
      </c>
      <c r="C317" s="32" t="s">
        <v>32</v>
      </c>
      <c r="D317" s="32" t="s">
        <v>91</v>
      </c>
      <c r="E317" s="32" t="s">
        <v>315</v>
      </c>
      <c r="F317" s="37"/>
      <c r="G317" s="153">
        <f>G318</f>
        <v>149.6</v>
      </c>
    </row>
    <row r="318" spans="1:7" ht="15" customHeight="1">
      <c r="A318" s="91" t="s">
        <v>319</v>
      </c>
      <c r="B318" s="41" t="s">
        <v>29</v>
      </c>
      <c r="C318" s="32" t="s">
        <v>32</v>
      </c>
      <c r="D318" s="32" t="s">
        <v>91</v>
      </c>
      <c r="E318" s="32" t="s">
        <v>320</v>
      </c>
      <c r="F318" s="37"/>
      <c r="G318" s="154">
        <f>G319</f>
        <v>149.6</v>
      </c>
    </row>
    <row r="319" spans="1:7" ht="30" customHeight="1">
      <c r="A319" s="1" t="s">
        <v>117</v>
      </c>
      <c r="B319" s="41" t="s">
        <v>29</v>
      </c>
      <c r="C319" s="32" t="s">
        <v>32</v>
      </c>
      <c r="D319" s="32" t="s">
        <v>91</v>
      </c>
      <c r="E319" s="32" t="s">
        <v>320</v>
      </c>
      <c r="F319" s="30">
        <v>240</v>
      </c>
      <c r="G319" s="154">
        <f>G320</f>
        <v>149.6</v>
      </c>
    </row>
    <row r="320" spans="1:7" ht="21" customHeight="1">
      <c r="A320" s="1" t="s">
        <v>434</v>
      </c>
      <c r="B320" s="41" t="s">
        <v>29</v>
      </c>
      <c r="C320" s="32" t="s">
        <v>32</v>
      </c>
      <c r="D320" s="32" t="s">
        <v>91</v>
      </c>
      <c r="E320" s="32" t="s">
        <v>320</v>
      </c>
      <c r="F320" s="30">
        <v>244</v>
      </c>
      <c r="G320" s="153">
        <v>149.6</v>
      </c>
    </row>
    <row r="321" spans="1:7" ht="81.75" customHeight="1">
      <c r="A321" s="198" t="s">
        <v>422</v>
      </c>
      <c r="B321" s="39" t="s">
        <v>29</v>
      </c>
      <c r="C321" s="32" t="s">
        <v>32</v>
      </c>
      <c r="D321" s="32" t="s">
        <v>91</v>
      </c>
      <c r="E321" s="32" t="s">
        <v>250</v>
      </c>
      <c r="F321" s="30"/>
      <c r="G321" s="14">
        <f>G322</f>
        <v>21.1</v>
      </c>
    </row>
    <row r="322" spans="1:7" ht="17.25" customHeight="1">
      <c r="A322" s="64" t="s">
        <v>169</v>
      </c>
      <c r="B322" s="39" t="s">
        <v>29</v>
      </c>
      <c r="C322" s="32" t="s">
        <v>32</v>
      </c>
      <c r="D322" s="32" t="s">
        <v>91</v>
      </c>
      <c r="E322" s="32" t="s">
        <v>288</v>
      </c>
      <c r="F322" s="30"/>
      <c r="G322" s="14">
        <f>G323</f>
        <v>21.1</v>
      </c>
    </row>
    <row r="323" spans="1:7" ht="25.5" customHeight="1">
      <c r="A323" s="1" t="s">
        <v>117</v>
      </c>
      <c r="B323" s="41" t="s">
        <v>29</v>
      </c>
      <c r="C323" s="32" t="s">
        <v>32</v>
      </c>
      <c r="D323" s="32" t="s">
        <v>91</v>
      </c>
      <c r="E323" s="32" t="s">
        <v>288</v>
      </c>
      <c r="F323" s="30">
        <v>240</v>
      </c>
      <c r="G323" s="14">
        <f>G324</f>
        <v>21.1</v>
      </c>
    </row>
    <row r="324" spans="1:7" ht="18" customHeight="1">
      <c r="A324" s="1" t="s">
        <v>434</v>
      </c>
      <c r="B324" s="41" t="s">
        <v>29</v>
      </c>
      <c r="C324" s="32" t="s">
        <v>32</v>
      </c>
      <c r="D324" s="32" t="s">
        <v>91</v>
      </c>
      <c r="E324" s="32" t="s">
        <v>288</v>
      </c>
      <c r="F324" s="32" t="s">
        <v>115</v>
      </c>
      <c r="G324" s="14">
        <v>21.1</v>
      </c>
    </row>
    <row r="325" spans="1:7" ht="18" customHeight="1">
      <c r="A325" s="1" t="s">
        <v>451</v>
      </c>
      <c r="B325" s="41" t="s">
        <v>29</v>
      </c>
      <c r="C325" s="32" t="s">
        <v>32</v>
      </c>
      <c r="D325" s="32" t="s">
        <v>91</v>
      </c>
      <c r="E325" s="164" t="s">
        <v>223</v>
      </c>
      <c r="F325" s="32"/>
      <c r="G325" s="14">
        <f>G326+G329</f>
        <v>633</v>
      </c>
    </row>
    <row r="326" spans="1:7" ht="18" customHeight="1">
      <c r="A326" s="1" t="s">
        <v>446</v>
      </c>
      <c r="B326" s="41" t="s">
        <v>29</v>
      </c>
      <c r="C326" s="32" t="s">
        <v>32</v>
      </c>
      <c r="D326" s="32" t="s">
        <v>91</v>
      </c>
      <c r="E326" s="164" t="s">
        <v>445</v>
      </c>
      <c r="F326" s="32"/>
      <c r="G326" s="14">
        <f>G327</f>
        <v>423</v>
      </c>
    </row>
    <row r="327" spans="1:7" ht="18" customHeight="1">
      <c r="A327" s="21" t="s">
        <v>63</v>
      </c>
      <c r="B327" s="41" t="s">
        <v>29</v>
      </c>
      <c r="C327" s="32" t="s">
        <v>32</v>
      </c>
      <c r="D327" s="32" t="s">
        <v>91</v>
      </c>
      <c r="E327" s="164" t="s">
        <v>445</v>
      </c>
      <c r="F327" s="32" t="s">
        <v>112</v>
      </c>
      <c r="G327" s="14">
        <f>G328</f>
        <v>423</v>
      </c>
    </row>
    <row r="328" spans="1:7" ht="18" customHeight="1">
      <c r="A328" s="21" t="s">
        <v>90</v>
      </c>
      <c r="B328" s="41" t="s">
        <v>29</v>
      </c>
      <c r="C328" s="32" t="s">
        <v>32</v>
      </c>
      <c r="D328" s="32" t="s">
        <v>91</v>
      </c>
      <c r="E328" s="164" t="s">
        <v>445</v>
      </c>
      <c r="F328" s="32" t="s">
        <v>6</v>
      </c>
      <c r="G328" s="14">
        <v>423</v>
      </c>
    </row>
    <row r="329" spans="1:7" ht="27.75" customHeight="1">
      <c r="A329" s="1" t="s">
        <v>465</v>
      </c>
      <c r="B329" s="41" t="s">
        <v>29</v>
      </c>
      <c r="C329" s="32" t="s">
        <v>32</v>
      </c>
      <c r="D329" s="32" t="s">
        <v>91</v>
      </c>
      <c r="E329" s="164" t="s">
        <v>464</v>
      </c>
      <c r="F329" s="32"/>
      <c r="G329" s="14">
        <f>G330</f>
        <v>210</v>
      </c>
    </row>
    <row r="330" spans="1:7" ht="18" customHeight="1">
      <c r="A330" s="21" t="s">
        <v>323</v>
      </c>
      <c r="B330" s="41" t="s">
        <v>29</v>
      </c>
      <c r="C330" s="32" t="s">
        <v>32</v>
      </c>
      <c r="D330" s="32" t="s">
        <v>91</v>
      </c>
      <c r="E330" s="164" t="s">
        <v>464</v>
      </c>
      <c r="F330" s="32" t="s">
        <v>466</v>
      </c>
      <c r="G330" s="14">
        <f>G331</f>
        <v>210</v>
      </c>
    </row>
    <row r="331" spans="1:7" ht="18" customHeight="1">
      <c r="A331" s="21" t="s">
        <v>324</v>
      </c>
      <c r="B331" s="41" t="s">
        <v>29</v>
      </c>
      <c r="C331" s="32" t="s">
        <v>32</v>
      </c>
      <c r="D331" s="32" t="s">
        <v>91</v>
      </c>
      <c r="E331" s="164" t="s">
        <v>464</v>
      </c>
      <c r="F331" s="32" t="s">
        <v>467</v>
      </c>
      <c r="G331" s="14">
        <v>210</v>
      </c>
    </row>
    <row r="332" spans="1:7" ht="27.75" customHeight="1">
      <c r="A332" s="21" t="s">
        <v>471</v>
      </c>
      <c r="B332" s="41" t="s">
        <v>29</v>
      </c>
      <c r="C332" s="32" t="s">
        <v>32</v>
      </c>
      <c r="D332" s="32" t="s">
        <v>91</v>
      </c>
      <c r="E332" s="164" t="s">
        <v>468</v>
      </c>
      <c r="F332" s="32"/>
      <c r="G332" s="14">
        <f>G333</f>
        <v>140</v>
      </c>
    </row>
    <row r="333" spans="1:7" ht="29.25" customHeight="1">
      <c r="A333" s="21" t="s">
        <v>472</v>
      </c>
      <c r="B333" s="41" t="s">
        <v>29</v>
      </c>
      <c r="C333" s="32" t="s">
        <v>32</v>
      </c>
      <c r="D333" s="32" t="s">
        <v>91</v>
      </c>
      <c r="E333" s="164" t="s">
        <v>469</v>
      </c>
      <c r="F333" s="32"/>
      <c r="G333" s="14">
        <f>G334</f>
        <v>140</v>
      </c>
    </row>
    <row r="334" spans="1:7" ht="18" customHeight="1">
      <c r="A334" s="21" t="s">
        <v>20</v>
      </c>
      <c r="B334" s="41" t="s">
        <v>29</v>
      </c>
      <c r="C334" s="32" t="s">
        <v>32</v>
      </c>
      <c r="D334" s="32" t="s">
        <v>91</v>
      </c>
      <c r="E334" s="164" t="s">
        <v>469</v>
      </c>
      <c r="F334" s="32" t="s">
        <v>470</v>
      </c>
      <c r="G334" s="14">
        <v>140</v>
      </c>
    </row>
    <row r="335" spans="1:7" ht="26.25" customHeight="1">
      <c r="A335" s="65" t="s">
        <v>142</v>
      </c>
      <c r="B335" s="32" t="s">
        <v>29</v>
      </c>
      <c r="C335" s="32" t="s">
        <v>39</v>
      </c>
      <c r="D335" s="32"/>
      <c r="E335" s="39"/>
      <c r="F335" s="32"/>
      <c r="G335" s="14">
        <f aca="true" t="shared" si="1" ref="G335:G340">G336</f>
        <v>42.6</v>
      </c>
    </row>
    <row r="336" spans="1:7" ht="27.75" customHeight="1">
      <c r="A336" s="65" t="s">
        <v>173</v>
      </c>
      <c r="B336" s="32" t="s">
        <v>29</v>
      </c>
      <c r="C336" s="32" t="s">
        <v>39</v>
      </c>
      <c r="D336" s="32" t="s">
        <v>35</v>
      </c>
      <c r="E336" s="39"/>
      <c r="F336" s="32"/>
      <c r="G336" s="161">
        <f t="shared" si="1"/>
        <v>42.6</v>
      </c>
    </row>
    <row r="337" spans="1:7" ht="90" customHeight="1">
      <c r="A337" s="80" t="s">
        <v>425</v>
      </c>
      <c r="B337" s="32" t="s">
        <v>29</v>
      </c>
      <c r="C337" s="32" t="s">
        <v>39</v>
      </c>
      <c r="D337" s="32" t="s">
        <v>35</v>
      </c>
      <c r="E337" s="39" t="s">
        <v>230</v>
      </c>
      <c r="F337" s="32"/>
      <c r="G337" s="161">
        <f t="shared" si="1"/>
        <v>42.6</v>
      </c>
    </row>
    <row r="338" spans="1:7" ht="54.75" customHeight="1">
      <c r="A338" s="21" t="s">
        <v>426</v>
      </c>
      <c r="B338" s="32" t="s">
        <v>29</v>
      </c>
      <c r="C338" s="32" t="s">
        <v>39</v>
      </c>
      <c r="D338" s="32" t="s">
        <v>35</v>
      </c>
      <c r="E338" s="39" t="s">
        <v>340</v>
      </c>
      <c r="F338" s="32"/>
      <c r="G338" s="161">
        <f t="shared" si="1"/>
        <v>42.6</v>
      </c>
    </row>
    <row r="339" spans="1:7" ht="26.25" customHeight="1">
      <c r="A339" s="21" t="s">
        <v>174</v>
      </c>
      <c r="B339" s="32" t="s">
        <v>29</v>
      </c>
      <c r="C339" s="32" t="s">
        <v>39</v>
      </c>
      <c r="D339" s="32" t="s">
        <v>35</v>
      </c>
      <c r="E339" s="39" t="s">
        <v>341</v>
      </c>
      <c r="F339" s="32"/>
      <c r="G339" s="161">
        <f t="shared" si="1"/>
        <v>42.6</v>
      </c>
    </row>
    <row r="340" spans="1:7" ht="27.75" customHeight="1">
      <c r="A340" s="1" t="s">
        <v>117</v>
      </c>
      <c r="B340" s="32" t="s">
        <v>29</v>
      </c>
      <c r="C340" s="32" t="s">
        <v>39</v>
      </c>
      <c r="D340" s="32" t="s">
        <v>35</v>
      </c>
      <c r="E340" s="39" t="s">
        <v>341</v>
      </c>
      <c r="F340" s="32" t="s">
        <v>116</v>
      </c>
      <c r="G340" s="161">
        <f t="shared" si="1"/>
        <v>42.6</v>
      </c>
    </row>
    <row r="341" spans="1:8" ht="18" customHeight="1">
      <c r="A341" s="1" t="s">
        <v>434</v>
      </c>
      <c r="B341" s="32" t="s">
        <v>29</v>
      </c>
      <c r="C341" s="32" t="s">
        <v>39</v>
      </c>
      <c r="D341" s="32" t="s">
        <v>35</v>
      </c>
      <c r="E341" s="39" t="s">
        <v>341</v>
      </c>
      <c r="F341" s="32" t="s">
        <v>115</v>
      </c>
      <c r="G341" s="161">
        <v>42.6</v>
      </c>
      <c r="H341" s="133"/>
    </row>
    <row r="342" spans="1:9" ht="13.5" customHeight="1">
      <c r="A342" s="16" t="s">
        <v>55</v>
      </c>
      <c r="B342" s="41" t="s">
        <v>29</v>
      </c>
      <c r="C342" s="32" t="s">
        <v>45</v>
      </c>
      <c r="D342" s="32"/>
      <c r="E342" s="5"/>
      <c r="F342" s="32"/>
      <c r="G342" s="6">
        <f>G349+G343+G372</f>
        <v>33102.5</v>
      </c>
      <c r="H342" s="28"/>
      <c r="I342" s="28"/>
    </row>
    <row r="343" spans="1:7" ht="12.75" hidden="1">
      <c r="A343" s="16" t="s">
        <v>307</v>
      </c>
      <c r="B343" s="41" t="s">
        <v>29</v>
      </c>
      <c r="C343" s="32" t="s">
        <v>45</v>
      </c>
      <c r="D343" s="32" t="s">
        <v>34</v>
      </c>
      <c r="E343" s="5"/>
      <c r="F343" s="32"/>
      <c r="G343" s="6">
        <f>G345</f>
        <v>0</v>
      </c>
    </row>
    <row r="344" spans="1:8" ht="23.25" customHeight="1" hidden="1">
      <c r="A344" s="11" t="s">
        <v>306</v>
      </c>
      <c r="B344" s="41" t="s">
        <v>29</v>
      </c>
      <c r="C344" s="32" t="s">
        <v>45</v>
      </c>
      <c r="D344" s="32" t="s">
        <v>34</v>
      </c>
      <c r="E344" s="5" t="s">
        <v>305</v>
      </c>
      <c r="F344" s="32"/>
      <c r="G344" s="7">
        <f>G345</f>
        <v>0</v>
      </c>
      <c r="H344" s="133"/>
    </row>
    <row r="345" spans="1:8" ht="15.75" customHeight="1" hidden="1">
      <c r="A345" s="11" t="s">
        <v>304</v>
      </c>
      <c r="B345" s="41" t="s">
        <v>29</v>
      </c>
      <c r="C345" s="32" t="s">
        <v>45</v>
      </c>
      <c r="D345" s="32" t="s">
        <v>34</v>
      </c>
      <c r="E345" s="5" t="s">
        <v>303</v>
      </c>
      <c r="F345" s="32"/>
      <c r="G345" s="7">
        <f>G346</f>
        <v>0</v>
      </c>
      <c r="H345" s="133"/>
    </row>
    <row r="346" spans="1:7" ht="12.75" hidden="1">
      <c r="A346" s="11" t="s">
        <v>146</v>
      </c>
      <c r="B346" s="41" t="s">
        <v>29</v>
      </c>
      <c r="C346" s="32" t="s">
        <v>45</v>
      </c>
      <c r="D346" s="32" t="s">
        <v>34</v>
      </c>
      <c r="E346" s="5" t="s">
        <v>303</v>
      </c>
      <c r="F346" s="32" t="s">
        <v>145</v>
      </c>
      <c r="G346" s="7">
        <f>G347</f>
        <v>0</v>
      </c>
    </row>
    <row r="347" spans="1:7" ht="38.25" hidden="1">
      <c r="A347" s="11" t="s">
        <v>286</v>
      </c>
      <c r="B347" s="41" t="s">
        <v>29</v>
      </c>
      <c r="C347" s="32" t="s">
        <v>45</v>
      </c>
      <c r="D347" s="32" t="s">
        <v>34</v>
      </c>
      <c r="E347" s="5" t="s">
        <v>303</v>
      </c>
      <c r="F347" s="32" t="s">
        <v>151</v>
      </c>
      <c r="G347" s="7">
        <f>G348</f>
        <v>0</v>
      </c>
    </row>
    <row r="348" spans="1:7" ht="57" customHeight="1" hidden="1">
      <c r="A348" s="163" t="s">
        <v>349</v>
      </c>
      <c r="B348" s="41" t="s">
        <v>29</v>
      </c>
      <c r="C348" s="32" t="s">
        <v>45</v>
      </c>
      <c r="D348" s="32" t="s">
        <v>34</v>
      </c>
      <c r="E348" s="5" t="s">
        <v>303</v>
      </c>
      <c r="F348" s="32" t="s">
        <v>348</v>
      </c>
      <c r="G348" s="7"/>
    </row>
    <row r="349" spans="1:7" ht="12.75">
      <c r="A349" s="16" t="s">
        <v>65</v>
      </c>
      <c r="B349" s="41" t="s">
        <v>29</v>
      </c>
      <c r="C349" s="32" t="s">
        <v>45</v>
      </c>
      <c r="D349" s="33" t="s">
        <v>36</v>
      </c>
      <c r="E349" s="5"/>
      <c r="F349" s="32"/>
      <c r="G349" s="6">
        <f>G350+G361</f>
        <v>7142.799999999999</v>
      </c>
    </row>
    <row r="350" spans="1:8" ht="15" customHeight="1">
      <c r="A350" s="73" t="s">
        <v>149</v>
      </c>
      <c r="B350" s="41" t="s">
        <v>29</v>
      </c>
      <c r="C350" s="32" t="s">
        <v>45</v>
      </c>
      <c r="D350" s="33" t="s">
        <v>36</v>
      </c>
      <c r="E350" s="5" t="s">
        <v>251</v>
      </c>
      <c r="F350" s="32"/>
      <c r="G350" s="7">
        <f>G351</f>
        <v>4085.2999999999997</v>
      </c>
      <c r="H350" s="133"/>
    </row>
    <row r="351" spans="1:7" ht="12.75">
      <c r="A351" s="11" t="s">
        <v>150</v>
      </c>
      <c r="B351" s="41" t="s">
        <v>29</v>
      </c>
      <c r="C351" s="32" t="s">
        <v>45</v>
      </c>
      <c r="D351" s="33" t="s">
        <v>36</v>
      </c>
      <c r="E351" s="5" t="s">
        <v>252</v>
      </c>
      <c r="F351" s="32"/>
      <c r="G351" s="6">
        <f>G352+G355</f>
        <v>4085.2999999999997</v>
      </c>
    </row>
    <row r="352" spans="1:7" ht="12.75">
      <c r="A352" s="11" t="s">
        <v>146</v>
      </c>
      <c r="B352" s="41" t="s">
        <v>29</v>
      </c>
      <c r="C352" s="32" t="s">
        <v>45</v>
      </c>
      <c r="D352" s="33" t="s">
        <v>36</v>
      </c>
      <c r="E352" s="5" t="s">
        <v>252</v>
      </c>
      <c r="F352" s="32" t="s">
        <v>145</v>
      </c>
      <c r="G352" s="7">
        <f>G353</f>
        <v>3706.1</v>
      </c>
    </row>
    <row r="353" spans="1:7" ht="36" customHeight="1">
      <c r="A353" s="11" t="s">
        <v>286</v>
      </c>
      <c r="B353" s="41" t="s">
        <v>29</v>
      </c>
      <c r="C353" s="32" t="s">
        <v>45</v>
      </c>
      <c r="D353" s="33" t="s">
        <v>36</v>
      </c>
      <c r="E353" s="5" t="s">
        <v>252</v>
      </c>
      <c r="F353" s="32" t="s">
        <v>151</v>
      </c>
      <c r="G353" s="14">
        <f>G354</f>
        <v>3706.1</v>
      </c>
    </row>
    <row r="354" spans="1:7" ht="65.25" customHeight="1">
      <c r="A354" s="1" t="s">
        <v>349</v>
      </c>
      <c r="B354" s="41" t="s">
        <v>29</v>
      </c>
      <c r="C354" s="32" t="s">
        <v>45</v>
      </c>
      <c r="D354" s="33" t="s">
        <v>36</v>
      </c>
      <c r="E354" s="5" t="s">
        <v>252</v>
      </c>
      <c r="F354" s="37" t="s">
        <v>348</v>
      </c>
      <c r="G354" s="14">
        <v>3706.1</v>
      </c>
    </row>
    <row r="355" spans="1:7" ht="27" customHeight="1">
      <c r="A355" s="1" t="s">
        <v>117</v>
      </c>
      <c r="B355" s="41" t="s">
        <v>29</v>
      </c>
      <c r="C355" s="32" t="s">
        <v>45</v>
      </c>
      <c r="D355" s="33" t="s">
        <v>36</v>
      </c>
      <c r="E355" s="5" t="s">
        <v>252</v>
      </c>
      <c r="F355" s="30">
        <v>240</v>
      </c>
      <c r="G355" s="14">
        <f>G357+G356</f>
        <v>379.2</v>
      </c>
    </row>
    <row r="356" spans="1:7" ht="28.5" customHeight="1">
      <c r="A356" s="155" t="s">
        <v>325</v>
      </c>
      <c r="B356" s="41" t="s">
        <v>29</v>
      </c>
      <c r="C356" s="32" t="s">
        <v>45</v>
      </c>
      <c r="D356" s="33" t="s">
        <v>36</v>
      </c>
      <c r="E356" s="5" t="s">
        <v>252</v>
      </c>
      <c r="F356" s="30">
        <v>243</v>
      </c>
      <c r="G356" s="14">
        <v>379.2</v>
      </c>
    </row>
    <row r="357" spans="1:7" ht="27" customHeight="1" hidden="1">
      <c r="A357" s="1" t="s">
        <v>118</v>
      </c>
      <c r="B357" s="41" t="s">
        <v>29</v>
      </c>
      <c r="C357" s="32" t="s">
        <v>45</v>
      </c>
      <c r="D357" s="33" t="s">
        <v>36</v>
      </c>
      <c r="E357" s="5" t="s">
        <v>252</v>
      </c>
      <c r="F357" s="32" t="s">
        <v>115</v>
      </c>
      <c r="G357" s="14"/>
    </row>
    <row r="358" spans="1:7" ht="30.75" customHeight="1" hidden="1">
      <c r="A358" s="11" t="s">
        <v>154</v>
      </c>
      <c r="B358" s="41" t="s">
        <v>29</v>
      </c>
      <c r="C358" s="32" t="s">
        <v>45</v>
      </c>
      <c r="D358" s="33" t="s">
        <v>36</v>
      </c>
      <c r="E358" s="5" t="s">
        <v>153</v>
      </c>
      <c r="F358" s="32"/>
      <c r="G358" s="32"/>
    </row>
    <row r="359" spans="1:7" ht="42.75" customHeight="1" hidden="1">
      <c r="A359" s="11" t="s">
        <v>146</v>
      </c>
      <c r="B359" s="41" t="s">
        <v>29</v>
      </c>
      <c r="C359" s="32" t="s">
        <v>45</v>
      </c>
      <c r="D359" s="33" t="s">
        <v>36</v>
      </c>
      <c r="E359" s="5" t="s">
        <v>153</v>
      </c>
      <c r="F359" s="32" t="s">
        <v>145</v>
      </c>
      <c r="G359" s="75"/>
    </row>
    <row r="360" spans="1:7" ht="42.75" customHeight="1" hidden="1">
      <c r="A360" s="11" t="s">
        <v>152</v>
      </c>
      <c r="B360" s="41" t="s">
        <v>29</v>
      </c>
      <c r="C360" s="32" t="s">
        <v>45</v>
      </c>
      <c r="D360" s="33" t="s">
        <v>36</v>
      </c>
      <c r="E360" s="5" t="s">
        <v>153</v>
      </c>
      <c r="F360" s="32" t="s">
        <v>151</v>
      </c>
      <c r="G360" s="75"/>
    </row>
    <row r="361" spans="1:7" ht="42.75" customHeight="1">
      <c r="A361" s="83" t="s">
        <v>427</v>
      </c>
      <c r="B361" s="41" t="s">
        <v>29</v>
      </c>
      <c r="C361" s="32" t="s">
        <v>45</v>
      </c>
      <c r="D361" s="33" t="s">
        <v>36</v>
      </c>
      <c r="E361" s="5" t="s">
        <v>253</v>
      </c>
      <c r="F361" s="33"/>
      <c r="G361" s="7">
        <f>G362</f>
        <v>3057.5</v>
      </c>
    </row>
    <row r="362" spans="1:7" ht="20.25" customHeight="1">
      <c r="A362" s="11" t="s">
        <v>150</v>
      </c>
      <c r="B362" s="41" t="s">
        <v>29</v>
      </c>
      <c r="C362" s="32" t="s">
        <v>45</v>
      </c>
      <c r="D362" s="33" t="s">
        <v>36</v>
      </c>
      <c r="E362" s="5" t="s">
        <v>254</v>
      </c>
      <c r="F362" s="74"/>
      <c r="G362" s="7">
        <f>G363</f>
        <v>3057.5</v>
      </c>
    </row>
    <row r="363" spans="1:7" ht="35.25" customHeight="1">
      <c r="A363" s="1" t="s">
        <v>117</v>
      </c>
      <c r="B363" s="41" t="s">
        <v>29</v>
      </c>
      <c r="C363" s="32" t="s">
        <v>45</v>
      </c>
      <c r="D363" s="33" t="s">
        <v>36</v>
      </c>
      <c r="E363" s="5" t="s">
        <v>254</v>
      </c>
      <c r="F363" s="32" t="s">
        <v>116</v>
      </c>
      <c r="G363" s="14">
        <f>G369</f>
        <v>3057.5</v>
      </c>
    </row>
    <row r="364" spans="1:7" ht="14.25" customHeight="1" hidden="1">
      <c r="A364" s="79"/>
      <c r="B364" s="41" t="s">
        <v>29</v>
      </c>
      <c r="C364" s="32" t="s">
        <v>45</v>
      </c>
      <c r="D364" s="32" t="s">
        <v>35</v>
      </c>
      <c r="E364" s="39"/>
      <c r="F364" s="38"/>
      <c r="G364" s="141"/>
    </row>
    <row r="365" spans="1:7" ht="18" customHeight="1" hidden="1">
      <c r="A365" s="80"/>
      <c r="B365" s="41" t="s">
        <v>29</v>
      </c>
      <c r="C365" s="32" t="s">
        <v>45</v>
      </c>
      <c r="D365" s="32" t="s">
        <v>35</v>
      </c>
      <c r="E365" s="81" t="s">
        <v>127</v>
      </c>
      <c r="F365" s="38"/>
      <c r="G365" s="141"/>
    </row>
    <row r="366" spans="1:7" ht="17.25" customHeight="1" hidden="1">
      <c r="A366" s="11"/>
      <c r="B366" s="41" t="s">
        <v>29</v>
      </c>
      <c r="C366" s="32" t="s">
        <v>45</v>
      </c>
      <c r="D366" s="32" t="s">
        <v>35</v>
      </c>
      <c r="E366" s="81" t="s">
        <v>185</v>
      </c>
      <c r="F366" s="38"/>
      <c r="G366" s="141"/>
    </row>
    <row r="367" spans="1:7" ht="21" customHeight="1" hidden="1">
      <c r="A367" s="1"/>
      <c r="B367" s="41" t="s">
        <v>29</v>
      </c>
      <c r="C367" s="32" t="s">
        <v>45</v>
      </c>
      <c r="D367" s="32" t="s">
        <v>35</v>
      </c>
      <c r="E367" s="81" t="s">
        <v>185</v>
      </c>
      <c r="F367" s="30">
        <v>240</v>
      </c>
      <c r="G367" s="87"/>
    </row>
    <row r="368" spans="1:7" ht="15.75" customHeight="1" hidden="1">
      <c r="A368" s="1"/>
      <c r="B368" s="41" t="s">
        <v>29</v>
      </c>
      <c r="C368" s="32" t="s">
        <v>45</v>
      </c>
      <c r="D368" s="32" t="s">
        <v>35</v>
      </c>
      <c r="E368" s="81" t="s">
        <v>185</v>
      </c>
      <c r="F368" s="32" t="s">
        <v>115</v>
      </c>
      <c r="G368" s="75"/>
    </row>
    <row r="369" spans="1:7" ht="20.25" customHeight="1">
      <c r="A369" s="1" t="s">
        <v>434</v>
      </c>
      <c r="B369" s="41" t="s">
        <v>29</v>
      </c>
      <c r="C369" s="32" t="s">
        <v>45</v>
      </c>
      <c r="D369" s="33" t="s">
        <v>36</v>
      </c>
      <c r="E369" s="5" t="s">
        <v>254</v>
      </c>
      <c r="F369" s="32" t="s">
        <v>115</v>
      </c>
      <c r="G369" s="14">
        <v>3057.5</v>
      </c>
    </row>
    <row r="370" spans="1:7" ht="27" customHeight="1" hidden="1">
      <c r="A370" s="1" t="s">
        <v>117</v>
      </c>
      <c r="B370" s="41" t="s">
        <v>29</v>
      </c>
      <c r="C370" s="32" t="s">
        <v>45</v>
      </c>
      <c r="D370" s="33" t="s">
        <v>36</v>
      </c>
      <c r="E370" s="5" t="s">
        <v>254</v>
      </c>
      <c r="F370" s="32" t="s">
        <v>116</v>
      </c>
      <c r="G370" s="14">
        <f>G371</f>
        <v>0</v>
      </c>
    </row>
    <row r="371" spans="1:7" ht="27.75" customHeight="1" hidden="1">
      <c r="A371" s="1" t="s">
        <v>118</v>
      </c>
      <c r="B371" s="41" t="s">
        <v>29</v>
      </c>
      <c r="C371" s="32" t="s">
        <v>45</v>
      </c>
      <c r="D371" s="33" t="s">
        <v>36</v>
      </c>
      <c r="E371" s="5" t="s">
        <v>254</v>
      </c>
      <c r="F371" s="32" t="s">
        <v>115</v>
      </c>
      <c r="G371" s="14"/>
    </row>
    <row r="372" spans="1:7" s="125" customFormat="1" ht="18" customHeight="1">
      <c r="A372" s="79" t="s">
        <v>106</v>
      </c>
      <c r="B372" s="41" t="s">
        <v>29</v>
      </c>
      <c r="C372" s="32" t="s">
        <v>45</v>
      </c>
      <c r="D372" s="32" t="s">
        <v>35</v>
      </c>
      <c r="E372" s="39"/>
      <c r="F372" s="38"/>
      <c r="G372" s="14">
        <f>G373</f>
        <v>25959.7</v>
      </c>
    </row>
    <row r="373" spans="1:7" s="125" customFormat="1" ht="18" customHeight="1">
      <c r="A373" s="80" t="s">
        <v>17</v>
      </c>
      <c r="B373" s="41" t="s">
        <v>29</v>
      </c>
      <c r="C373" s="32" t="s">
        <v>45</v>
      </c>
      <c r="D373" s="32" t="s">
        <v>35</v>
      </c>
      <c r="E373" s="81" t="s">
        <v>231</v>
      </c>
      <c r="F373" s="38"/>
      <c r="G373" s="14">
        <f>G374+G377+G380+G383</f>
        <v>25959.7</v>
      </c>
    </row>
    <row r="374" spans="1:7" s="125" customFormat="1" ht="112.5" customHeight="1">
      <c r="A374" s="171" t="s">
        <v>391</v>
      </c>
      <c r="B374" s="181" t="s">
        <v>29</v>
      </c>
      <c r="C374" s="164" t="s">
        <v>45</v>
      </c>
      <c r="D374" s="164" t="s">
        <v>35</v>
      </c>
      <c r="E374" s="193" t="s">
        <v>390</v>
      </c>
      <c r="F374" s="194"/>
      <c r="G374" s="161">
        <f>G375</f>
        <v>5763.2</v>
      </c>
    </row>
    <row r="375" spans="1:7" s="125" customFormat="1" ht="30.75" customHeight="1">
      <c r="A375" s="1" t="s">
        <v>117</v>
      </c>
      <c r="B375" s="41" t="s">
        <v>29</v>
      </c>
      <c r="C375" s="32" t="s">
        <v>45</v>
      </c>
      <c r="D375" s="32" t="s">
        <v>35</v>
      </c>
      <c r="E375" s="81" t="s">
        <v>390</v>
      </c>
      <c r="F375" s="32" t="s">
        <v>116</v>
      </c>
      <c r="G375" s="14">
        <f>G376</f>
        <v>5763.2</v>
      </c>
    </row>
    <row r="376" spans="1:7" s="125" customFormat="1" ht="18.75" customHeight="1">
      <c r="A376" s="1" t="s">
        <v>434</v>
      </c>
      <c r="B376" s="41" t="s">
        <v>29</v>
      </c>
      <c r="C376" s="32" t="s">
        <v>45</v>
      </c>
      <c r="D376" s="32" t="s">
        <v>35</v>
      </c>
      <c r="E376" s="81" t="s">
        <v>390</v>
      </c>
      <c r="F376" s="32" t="s">
        <v>115</v>
      </c>
      <c r="G376" s="14">
        <v>5763.2</v>
      </c>
    </row>
    <row r="377" spans="1:7" s="125" customFormat="1" ht="83.25" customHeight="1">
      <c r="A377" s="163" t="s">
        <v>346</v>
      </c>
      <c r="B377" s="41" t="s">
        <v>29</v>
      </c>
      <c r="C377" s="32" t="s">
        <v>45</v>
      </c>
      <c r="D377" s="32" t="s">
        <v>35</v>
      </c>
      <c r="E377" s="81" t="s">
        <v>345</v>
      </c>
      <c r="F377" s="37"/>
      <c r="G377" s="14">
        <f>G378</f>
        <v>9098</v>
      </c>
    </row>
    <row r="378" spans="1:7" s="125" customFormat="1" ht="28.5" customHeight="1">
      <c r="A378" s="1" t="s">
        <v>117</v>
      </c>
      <c r="B378" s="41" t="s">
        <v>29</v>
      </c>
      <c r="C378" s="32" t="s">
        <v>45</v>
      </c>
      <c r="D378" s="32" t="s">
        <v>35</v>
      </c>
      <c r="E378" s="81" t="s">
        <v>345</v>
      </c>
      <c r="F378" s="37" t="s">
        <v>116</v>
      </c>
      <c r="G378" s="14">
        <f>G379</f>
        <v>9098</v>
      </c>
    </row>
    <row r="379" spans="1:7" s="125" customFormat="1" ht="18" customHeight="1">
      <c r="A379" s="1" t="s">
        <v>434</v>
      </c>
      <c r="B379" s="41" t="s">
        <v>29</v>
      </c>
      <c r="C379" s="32" t="s">
        <v>45</v>
      </c>
      <c r="D379" s="32" t="s">
        <v>35</v>
      </c>
      <c r="E379" s="81" t="s">
        <v>345</v>
      </c>
      <c r="F379" s="37" t="s">
        <v>115</v>
      </c>
      <c r="G379" s="14">
        <v>9098</v>
      </c>
    </row>
    <row r="380" spans="1:7" s="125" customFormat="1" ht="53.25" customHeight="1">
      <c r="A380" s="1" t="s">
        <v>477</v>
      </c>
      <c r="B380" s="41" t="s">
        <v>29</v>
      </c>
      <c r="C380" s="32" t="s">
        <v>45</v>
      </c>
      <c r="D380" s="32" t="s">
        <v>35</v>
      </c>
      <c r="E380" s="81" t="s">
        <v>475</v>
      </c>
      <c r="F380" s="37"/>
      <c r="G380" s="14">
        <f>G381</f>
        <v>10865.5</v>
      </c>
    </row>
    <row r="381" spans="1:7" s="125" customFormat="1" ht="18" customHeight="1">
      <c r="A381" s="21" t="s">
        <v>63</v>
      </c>
      <c r="B381" s="41" t="s">
        <v>29</v>
      </c>
      <c r="C381" s="32" t="s">
        <v>45</v>
      </c>
      <c r="D381" s="32" t="s">
        <v>35</v>
      </c>
      <c r="E381" s="81" t="s">
        <v>475</v>
      </c>
      <c r="F381" s="37" t="s">
        <v>112</v>
      </c>
      <c r="G381" s="14">
        <f>G382</f>
        <v>10865.5</v>
      </c>
    </row>
    <row r="382" spans="1:7" s="125" customFormat="1" ht="40.5" customHeight="1">
      <c r="A382" s="21" t="s">
        <v>189</v>
      </c>
      <c r="B382" s="41" t="s">
        <v>29</v>
      </c>
      <c r="C382" s="32" t="s">
        <v>45</v>
      </c>
      <c r="D382" s="32" t="s">
        <v>35</v>
      </c>
      <c r="E382" s="81" t="s">
        <v>475</v>
      </c>
      <c r="F382" s="37" t="s">
        <v>188</v>
      </c>
      <c r="G382" s="14">
        <v>10865.5</v>
      </c>
    </row>
    <row r="383" spans="1:7" s="125" customFormat="1" ht="67.5" customHeight="1">
      <c r="A383" s="1" t="s">
        <v>474</v>
      </c>
      <c r="B383" s="41" t="s">
        <v>29</v>
      </c>
      <c r="C383" s="32" t="s">
        <v>45</v>
      </c>
      <c r="D383" s="32" t="s">
        <v>35</v>
      </c>
      <c r="E383" s="81" t="s">
        <v>473</v>
      </c>
      <c r="F383" s="32"/>
      <c r="G383" s="14">
        <f>G384</f>
        <v>233</v>
      </c>
    </row>
    <row r="384" spans="1:7" s="125" customFormat="1" ht="29.25" customHeight="1">
      <c r="A384" s="1" t="s">
        <v>117</v>
      </c>
      <c r="B384" s="41" t="s">
        <v>29</v>
      </c>
      <c r="C384" s="32" t="s">
        <v>45</v>
      </c>
      <c r="D384" s="32" t="s">
        <v>35</v>
      </c>
      <c r="E384" s="81" t="s">
        <v>473</v>
      </c>
      <c r="F384" s="32" t="s">
        <v>116</v>
      </c>
      <c r="G384" s="14">
        <f>G385</f>
        <v>233</v>
      </c>
    </row>
    <row r="385" spans="1:7" s="125" customFormat="1" ht="18" customHeight="1">
      <c r="A385" s="1" t="s">
        <v>434</v>
      </c>
      <c r="B385" s="41" t="s">
        <v>29</v>
      </c>
      <c r="C385" s="32" t="s">
        <v>45</v>
      </c>
      <c r="D385" s="32" t="s">
        <v>35</v>
      </c>
      <c r="E385" s="81" t="s">
        <v>473</v>
      </c>
      <c r="F385" s="32" t="s">
        <v>115</v>
      </c>
      <c r="G385" s="14">
        <v>233</v>
      </c>
    </row>
    <row r="386" spans="1:7" s="125" customFormat="1" ht="18" customHeight="1">
      <c r="A386" s="82" t="s">
        <v>38</v>
      </c>
      <c r="B386" s="41" t="s">
        <v>29</v>
      </c>
      <c r="C386" s="32" t="s">
        <v>34</v>
      </c>
      <c r="D386" s="32"/>
      <c r="E386" s="81"/>
      <c r="F386" s="32"/>
      <c r="G386" s="14">
        <f>G387+G393</f>
        <v>14979.599999999999</v>
      </c>
    </row>
    <row r="387" spans="1:7" s="125" customFormat="1" ht="28.5" customHeight="1">
      <c r="A387" s="1" t="s">
        <v>371</v>
      </c>
      <c r="B387" s="41" t="s">
        <v>29</v>
      </c>
      <c r="C387" s="32" t="s">
        <v>34</v>
      </c>
      <c r="D387" s="32" t="s">
        <v>32</v>
      </c>
      <c r="E387" s="81" t="s">
        <v>372</v>
      </c>
      <c r="F387" s="32"/>
      <c r="G387" s="14">
        <f>G388</f>
        <v>24.8</v>
      </c>
    </row>
    <row r="388" spans="1:7" s="125" customFormat="1" ht="18" customHeight="1">
      <c r="A388" s="1" t="s">
        <v>479</v>
      </c>
      <c r="B388" s="41" t="s">
        <v>29</v>
      </c>
      <c r="C388" s="32" t="s">
        <v>34</v>
      </c>
      <c r="D388" s="32" t="s">
        <v>32</v>
      </c>
      <c r="E388" s="81" t="s">
        <v>478</v>
      </c>
      <c r="F388" s="32"/>
      <c r="G388" s="14">
        <f>G389+G391</f>
        <v>24.8</v>
      </c>
    </row>
    <row r="389" spans="1:7" s="125" customFormat="1" ht="28.5" customHeight="1">
      <c r="A389" s="1" t="s">
        <v>117</v>
      </c>
      <c r="B389" s="41" t="s">
        <v>29</v>
      </c>
      <c r="C389" s="32" t="s">
        <v>34</v>
      </c>
      <c r="D389" s="32" t="s">
        <v>32</v>
      </c>
      <c r="E389" s="81" t="s">
        <v>478</v>
      </c>
      <c r="F389" s="32" t="s">
        <v>116</v>
      </c>
      <c r="G389" s="14">
        <f>G390</f>
        <v>22.8</v>
      </c>
    </row>
    <row r="390" spans="1:7" s="125" customFormat="1" ht="18" customHeight="1">
      <c r="A390" s="1" t="s">
        <v>434</v>
      </c>
      <c r="B390" s="41" t="s">
        <v>29</v>
      </c>
      <c r="C390" s="32" t="s">
        <v>34</v>
      </c>
      <c r="D390" s="32" t="s">
        <v>32</v>
      </c>
      <c r="E390" s="81" t="s">
        <v>478</v>
      </c>
      <c r="F390" s="32" t="s">
        <v>115</v>
      </c>
      <c r="G390" s="14">
        <v>22.8</v>
      </c>
    </row>
    <row r="391" spans="1:7" s="125" customFormat="1" ht="18" customHeight="1">
      <c r="A391" s="21" t="s">
        <v>146</v>
      </c>
      <c r="B391" s="41" t="s">
        <v>29</v>
      </c>
      <c r="C391" s="32" t="s">
        <v>34</v>
      </c>
      <c r="D391" s="32" t="s">
        <v>32</v>
      </c>
      <c r="E391" s="81" t="s">
        <v>478</v>
      </c>
      <c r="F391" s="32" t="s">
        <v>145</v>
      </c>
      <c r="G391" s="14">
        <f>G392</f>
        <v>2</v>
      </c>
    </row>
    <row r="392" spans="1:7" s="125" customFormat="1" ht="30.75" customHeight="1">
      <c r="A392" s="206" t="s">
        <v>436</v>
      </c>
      <c r="B392" s="41" t="s">
        <v>29</v>
      </c>
      <c r="C392" s="32" t="s">
        <v>34</v>
      </c>
      <c r="D392" s="32" t="s">
        <v>32</v>
      </c>
      <c r="E392" s="81" t="s">
        <v>478</v>
      </c>
      <c r="F392" s="32" t="s">
        <v>191</v>
      </c>
      <c r="G392" s="14">
        <v>2</v>
      </c>
    </row>
    <row r="393" spans="1:7" s="125" customFormat="1" ht="15.75" customHeight="1">
      <c r="A393" s="206" t="s">
        <v>308</v>
      </c>
      <c r="B393" s="41" t="s">
        <v>29</v>
      </c>
      <c r="C393" s="32" t="s">
        <v>34</v>
      </c>
      <c r="D393" s="32" t="s">
        <v>39</v>
      </c>
      <c r="E393" s="81"/>
      <c r="F393" s="32"/>
      <c r="G393" s="14">
        <f>G394+G398</f>
        <v>14954.8</v>
      </c>
    </row>
    <row r="394" spans="1:7" s="125" customFormat="1" ht="40.5" customHeight="1">
      <c r="A394" s="206" t="s">
        <v>365</v>
      </c>
      <c r="B394" s="41" t="s">
        <v>29</v>
      </c>
      <c r="C394" s="32" t="s">
        <v>34</v>
      </c>
      <c r="D394" s="32" t="s">
        <v>39</v>
      </c>
      <c r="E394" s="81" t="s">
        <v>204</v>
      </c>
      <c r="F394" s="32"/>
      <c r="G394" s="14">
        <f>G395</f>
        <v>1555</v>
      </c>
    </row>
    <row r="395" spans="1:7" s="125" customFormat="1" ht="41.25" customHeight="1">
      <c r="A395" s="206" t="s">
        <v>481</v>
      </c>
      <c r="B395" s="41" t="s">
        <v>29</v>
      </c>
      <c r="C395" s="32" t="s">
        <v>34</v>
      </c>
      <c r="D395" s="32" t="s">
        <v>39</v>
      </c>
      <c r="E395" s="81" t="s">
        <v>480</v>
      </c>
      <c r="F395" s="32"/>
      <c r="G395" s="14">
        <f>G396</f>
        <v>1555</v>
      </c>
    </row>
    <row r="396" spans="1:7" s="125" customFormat="1" ht="16.5" customHeight="1">
      <c r="A396" s="21" t="s">
        <v>63</v>
      </c>
      <c r="B396" s="41" t="s">
        <v>29</v>
      </c>
      <c r="C396" s="32" t="s">
        <v>34</v>
      </c>
      <c r="D396" s="32" t="s">
        <v>39</v>
      </c>
      <c r="E396" s="81" t="s">
        <v>480</v>
      </c>
      <c r="F396" s="32" t="s">
        <v>112</v>
      </c>
      <c r="G396" s="14">
        <f>G397</f>
        <v>1555</v>
      </c>
    </row>
    <row r="397" spans="1:7" s="125" customFormat="1" ht="40.5" customHeight="1">
      <c r="A397" s="21" t="s">
        <v>189</v>
      </c>
      <c r="B397" s="41" t="s">
        <v>29</v>
      </c>
      <c r="C397" s="32" t="s">
        <v>34</v>
      </c>
      <c r="D397" s="32" t="s">
        <v>39</v>
      </c>
      <c r="E397" s="81" t="s">
        <v>480</v>
      </c>
      <c r="F397" s="32" t="s">
        <v>188</v>
      </c>
      <c r="G397" s="14">
        <v>1555</v>
      </c>
    </row>
    <row r="398" spans="1:7" s="125" customFormat="1" ht="40.5" customHeight="1">
      <c r="A398" s="21" t="s">
        <v>485</v>
      </c>
      <c r="B398" s="41" t="s">
        <v>29</v>
      </c>
      <c r="C398" s="32" t="s">
        <v>34</v>
      </c>
      <c r="D398" s="32" t="s">
        <v>39</v>
      </c>
      <c r="E398" s="81" t="s">
        <v>482</v>
      </c>
      <c r="F398" s="32"/>
      <c r="G398" s="14">
        <f>G399</f>
        <v>13399.8</v>
      </c>
    </row>
    <row r="399" spans="1:7" s="125" customFormat="1" ht="40.5" customHeight="1">
      <c r="A399" s="21" t="s">
        <v>486</v>
      </c>
      <c r="B399" s="41" t="s">
        <v>29</v>
      </c>
      <c r="C399" s="32" t="s">
        <v>34</v>
      </c>
      <c r="D399" s="32" t="s">
        <v>39</v>
      </c>
      <c r="E399" s="81" t="s">
        <v>487</v>
      </c>
      <c r="F399" s="32"/>
      <c r="G399" s="14">
        <f>G400</f>
        <v>13399.8</v>
      </c>
    </row>
    <row r="400" spans="1:7" s="125" customFormat="1" ht="40.5" customHeight="1">
      <c r="A400" s="21" t="s">
        <v>488</v>
      </c>
      <c r="B400" s="41" t="s">
        <v>29</v>
      </c>
      <c r="C400" s="32" t="s">
        <v>34</v>
      </c>
      <c r="D400" s="32" t="s">
        <v>39</v>
      </c>
      <c r="E400" s="81" t="s">
        <v>483</v>
      </c>
      <c r="F400" s="32"/>
      <c r="G400" s="14">
        <f>G401</f>
        <v>13399.8</v>
      </c>
    </row>
    <row r="401" spans="1:7" s="125" customFormat="1" ht="21" customHeight="1">
      <c r="A401" s="21" t="s">
        <v>63</v>
      </c>
      <c r="B401" s="41" t="s">
        <v>29</v>
      </c>
      <c r="C401" s="32" t="s">
        <v>34</v>
      </c>
      <c r="D401" s="32" t="s">
        <v>39</v>
      </c>
      <c r="E401" s="81" t="s">
        <v>483</v>
      </c>
      <c r="F401" s="32" t="s">
        <v>112</v>
      </c>
      <c r="G401" s="14">
        <f>G402</f>
        <v>13399.8</v>
      </c>
    </row>
    <row r="402" spans="1:7" s="125" customFormat="1" ht="19.5" customHeight="1">
      <c r="A402" s="21" t="s">
        <v>489</v>
      </c>
      <c r="B402" s="41" t="s">
        <v>29</v>
      </c>
      <c r="C402" s="32" t="s">
        <v>34</v>
      </c>
      <c r="D402" s="32" t="s">
        <v>39</v>
      </c>
      <c r="E402" s="81" t="s">
        <v>483</v>
      </c>
      <c r="F402" s="32" t="s">
        <v>484</v>
      </c>
      <c r="G402" s="14">
        <v>13399.8</v>
      </c>
    </row>
    <row r="403" spans="1:7" ht="25.5">
      <c r="A403" s="16" t="s">
        <v>171</v>
      </c>
      <c r="B403" s="41" t="s">
        <v>29</v>
      </c>
      <c r="C403" s="32" t="s">
        <v>33</v>
      </c>
      <c r="D403" s="32" t="s">
        <v>39</v>
      </c>
      <c r="E403" s="5"/>
      <c r="F403" s="32"/>
      <c r="G403" s="6">
        <f>G404</f>
        <v>467.7</v>
      </c>
    </row>
    <row r="404" spans="1:7" ht="38.25" customHeight="1">
      <c r="A404" s="83" t="s">
        <v>365</v>
      </c>
      <c r="B404" s="39" t="s">
        <v>29</v>
      </c>
      <c r="C404" s="32" t="s">
        <v>33</v>
      </c>
      <c r="D404" s="93" t="s">
        <v>39</v>
      </c>
      <c r="E404" s="5" t="s">
        <v>204</v>
      </c>
      <c r="F404" s="32"/>
      <c r="G404" s="14">
        <f>G405</f>
        <v>467.7</v>
      </c>
    </row>
    <row r="405" spans="1:7" ht="24" customHeight="1">
      <c r="A405" s="11" t="s">
        <v>208</v>
      </c>
      <c r="B405" s="37" t="s">
        <v>29</v>
      </c>
      <c r="C405" s="32" t="s">
        <v>33</v>
      </c>
      <c r="D405" s="32" t="s">
        <v>39</v>
      </c>
      <c r="E405" s="5" t="s">
        <v>207</v>
      </c>
      <c r="F405" s="61"/>
      <c r="G405" s="27">
        <f>G406</f>
        <v>467.7</v>
      </c>
    </row>
    <row r="406" spans="1:7" ht="25.5" customHeight="1">
      <c r="A406" s="1" t="s">
        <v>117</v>
      </c>
      <c r="B406" s="39" t="s">
        <v>29</v>
      </c>
      <c r="C406" s="32" t="s">
        <v>33</v>
      </c>
      <c r="D406" s="93" t="s">
        <v>39</v>
      </c>
      <c r="E406" s="5" t="s">
        <v>207</v>
      </c>
      <c r="F406" s="32" t="s">
        <v>116</v>
      </c>
      <c r="G406" s="14">
        <f>G407</f>
        <v>467.7</v>
      </c>
    </row>
    <row r="407" spans="1:7" ht="20.25" customHeight="1">
      <c r="A407" s="1" t="s">
        <v>435</v>
      </c>
      <c r="B407" s="39" t="s">
        <v>29</v>
      </c>
      <c r="C407" s="32" t="s">
        <v>33</v>
      </c>
      <c r="D407" s="93" t="s">
        <v>39</v>
      </c>
      <c r="E407" s="5" t="s">
        <v>207</v>
      </c>
      <c r="F407" s="32" t="s">
        <v>115</v>
      </c>
      <c r="G407" s="14">
        <v>467.7</v>
      </c>
    </row>
    <row r="408" spans="1:7" ht="20.25" customHeight="1">
      <c r="A408" s="82" t="s">
        <v>40</v>
      </c>
      <c r="B408" s="39" t="s">
        <v>29</v>
      </c>
      <c r="C408" s="32" t="s">
        <v>43</v>
      </c>
      <c r="D408" s="93"/>
      <c r="E408" s="5"/>
      <c r="F408" s="32"/>
      <c r="G408" s="14">
        <f>G409</f>
        <v>538.1</v>
      </c>
    </row>
    <row r="409" spans="1:7" ht="20.25" customHeight="1">
      <c r="A409" s="82" t="s">
        <v>492</v>
      </c>
      <c r="B409" s="39" t="s">
        <v>29</v>
      </c>
      <c r="C409" s="32" t="s">
        <v>43</v>
      </c>
      <c r="D409" s="32" t="s">
        <v>43</v>
      </c>
      <c r="E409" s="5"/>
      <c r="F409" s="32"/>
      <c r="G409" s="14">
        <f>G410</f>
        <v>538.1</v>
      </c>
    </row>
    <row r="410" spans="1:7" ht="56.25" customHeight="1">
      <c r="A410" s="1" t="s">
        <v>423</v>
      </c>
      <c r="B410" s="39" t="s">
        <v>29</v>
      </c>
      <c r="C410" s="32" t="s">
        <v>43</v>
      </c>
      <c r="D410" s="32" t="s">
        <v>43</v>
      </c>
      <c r="E410" s="5" t="s">
        <v>213</v>
      </c>
      <c r="F410" s="32"/>
      <c r="G410" s="14">
        <f>G411</f>
        <v>538.1</v>
      </c>
    </row>
    <row r="411" spans="1:7" ht="30" customHeight="1">
      <c r="A411" s="1" t="s">
        <v>491</v>
      </c>
      <c r="B411" s="39" t="s">
        <v>29</v>
      </c>
      <c r="C411" s="32" t="s">
        <v>43</v>
      </c>
      <c r="D411" s="32" t="s">
        <v>43</v>
      </c>
      <c r="E411" s="5" t="s">
        <v>490</v>
      </c>
      <c r="F411" s="32"/>
      <c r="G411" s="14">
        <f>G412</f>
        <v>538.1</v>
      </c>
    </row>
    <row r="412" spans="1:7" ht="15.75" customHeight="1">
      <c r="A412" s="21" t="s">
        <v>63</v>
      </c>
      <c r="B412" s="39" t="s">
        <v>29</v>
      </c>
      <c r="C412" s="32" t="s">
        <v>43</v>
      </c>
      <c r="D412" s="32" t="s">
        <v>43</v>
      </c>
      <c r="E412" s="5" t="s">
        <v>490</v>
      </c>
      <c r="F412" s="32" t="s">
        <v>112</v>
      </c>
      <c r="G412" s="14">
        <f>G413</f>
        <v>538.1</v>
      </c>
    </row>
    <row r="413" spans="1:7" ht="39.75" customHeight="1">
      <c r="A413" s="21" t="s">
        <v>189</v>
      </c>
      <c r="B413" s="39" t="s">
        <v>29</v>
      </c>
      <c r="C413" s="32" t="s">
        <v>43</v>
      </c>
      <c r="D413" s="32" t="s">
        <v>43</v>
      </c>
      <c r="E413" s="5" t="s">
        <v>490</v>
      </c>
      <c r="F413" s="32" t="s">
        <v>188</v>
      </c>
      <c r="G413" s="14">
        <v>538.1</v>
      </c>
    </row>
    <row r="414" spans="1:7" ht="20.25" customHeight="1">
      <c r="A414" s="94" t="s">
        <v>94</v>
      </c>
      <c r="B414" s="41" t="s">
        <v>29</v>
      </c>
      <c r="C414" s="32" t="s">
        <v>36</v>
      </c>
      <c r="D414" s="93"/>
      <c r="E414" s="5"/>
      <c r="F414" s="33"/>
      <c r="G414" s="6">
        <f>G415</f>
        <v>17488.200000000004</v>
      </c>
    </row>
    <row r="415" spans="1:11" ht="12.75">
      <c r="A415" s="16" t="s">
        <v>51</v>
      </c>
      <c r="B415" s="41" t="s">
        <v>29</v>
      </c>
      <c r="C415" s="32" t="s">
        <v>36</v>
      </c>
      <c r="D415" s="32" t="s">
        <v>32</v>
      </c>
      <c r="E415" s="5"/>
      <c r="F415" s="5"/>
      <c r="G415" s="6">
        <f>G416+G420+G457+G444+G467</f>
        <v>17488.200000000004</v>
      </c>
      <c r="I415" s="28"/>
      <c r="K415" s="28"/>
    </row>
    <row r="416" spans="1:7" ht="51" customHeight="1">
      <c r="A416" s="24" t="s">
        <v>128</v>
      </c>
      <c r="B416" s="95" t="s">
        <v>29</v>
      </c>
      <c r="C416" s="96" t="s">
        <v>36</v>
      </c>
      <c r="D416" s="96" t="s">
        <v>32</v>
      </c>
      <c r="E416" s="97" t="s">
        <v>234</v>
      </c>
      <c r="F416" s="97"/>
      <c r="G416" s="8">
        <f>G417</f>
        <v>87.6</v>
      </c>
    </row>
    <row r="417" spans="1:7" ht="30" customHeight="1">
      <c r="A417" s="23" t="s">
        <v>164</v>
      </c>
      <c r="B417" s="95" t="s">
        <v>29</v>
      </c>
      <c r="C417" s="96" t="s">
        <v>36</v>
      </c>
      <c r="D417" s="96" t="s">
        <v>32</v>
      </c>
      <c r="E417" s="98" t="s">
        <v>255</v>
      </c>
      <c r="F417" s="97"/>
      <c r="G417" s="9">
        <f>G418</f>
        <v>87.6</v>
      </c>
    </row>
    <row r="418" spans="1:7" ht="27" customHeight="1">
      <c r="A418" s="12" t="s">
        <v>111</v>
      </c>
      <c r="B418" s="95" t="s">
        <v>29</v>
      </c>
      <c r="C418" s="96" t="s">
        <v>36</v>
      </c>
      <c r="D418" s="96" t="s">
        <v>32</v>
      </c>
      <c r="E418" s="98" t="s">
        <v>255</v>
      </c>
      <c r="F418" s="38">
        <v>320</v>
      </c>
      <c r="G418" s="9">
        <f>G419</f>
        <v>87.6</v>
      </c>
    </row>
    <row r="419" spans="1:7" ht="27.75" customHeight="1">
      <c r="A419" s="10" t="s">
        <v>163</v>
      </c>
      <c r="B419" s="95" t="s">
        <v>29</v>
      </c>
      <c r="C419" s="96" t="s">
        <v>36</v>
      </c>
      <c r="D419" s="96" t="s">
        <v>32</v>
      </c>
      <c r="E419" s="98" t="s">
        <v>255</v>
      </c>
      <c r="F419" s="38">
        <v>321</v>
      </c>
      <c r="G419" s="14">
        <v>87.6</v>
      </c>
    </row>
    <row r="420" spans="1:7" ht="39" customHeight="1">
      <c r="A420" s="199" t="s">
        <v>428</v>
      </c>
      <c r="B420" s="41" t="s">
        <v>29</v>
      </c>
      <c r="C420" s="32" t="s">
        <v>36</v>
      </c>
      <c r="D420" s="33" t="s">
        <v>32</v>
      </c>
      <c r="E420" s="32" t="s">
        <v>256</v>
      </c>
      <c r="F420" s="38"/>
      <c r="G420" s="26">
        <f>G421+G453+G460</f>
        <v>15746.300000000003</v>
      </c>
    </row>
    <row r="421" spans="1:7" ht="28.5" customHeight="1">
      <c r="A421" s="12" t="s">
        <v>429</v>
      </c>
      <c r="B421" s="41" t="s">
        <v>29</v>
      </c>
      <c r="C421" s="32" t="s">
        <v>36</v>
      </c>
      <c r="D421" s="33" t="s">
        <v>32</v>
      </c>
      <c r="E421" s="32" t="s">
        <v>257</v>
      </c>
      <c r="F421" s="38"/>
      <c r="G421" s="26">
        <f>G430+G447+G422+G426+G450</f>
        <v>14846.600000000002</v>
      </c>
    </row>
    <row r="422" spans="1:7" ht="63.75" customHeight="1" hidden="1">
      <c r="A422" s="12" t="s">
        <v>353</v>
      </c>
      <c r="B422" s="41" t="s">
        <v>29</v>
      </c>
      <c r="C422" s="32" t="s">
        <v>36</v>
      </c>
      <c r="D422" s="33" t="s">
        <v>32</v>
      </c>
      <c r="E422" s="32" t="s">
        <v>356</v>
      </c>
      <c r="F422" s="38"/>
      <c r="G422" s="14">
        <f>G423</f>
        <v>0</v>
      </c>
    </row>
    <row r="423" spans="1:7" ht="15.75" customHeight="1" hidden="1">
      <c r="A423" s="12" t="s">
        <v>359</v>
      </c>
      <c r="B423" s="41" t="s">
        <v>29</v>
      </c>
      <c r="C423" s="32" t="s">
        <v>36</v>
      </c>
      <c r="D423" s="33" t="s">
        <v>32</v>
      </c>
      <c r="E423" s="32" t="s">
        <v>356</v>
      </c>
      <c r="F423" s="38">
        <v>110</v>
      </c>
      <c r="G423" s="14">
        <f>G424+G425</f>
        <v>0</v>
      </c>
    </row>
    <row r="424" spans="1:7" ht="17.25" customHeight="1" hidden="1">
      <c r="A424" s="12" t="s">
        <v>360</v>
      </c>
      <c r="B424" s="41" t="s">
        <v>29</v>
      </c>
      <c r="C424" s="32" t="s">
        <v>36</v>
      </c>
      <c r="D424" s="33" t="s">
        <v>32</v>
      </c>
      <c r="E424" s="32" t="s">
        <v>356</v>
      </c>
      <c r="F424" s="38">
        <v>111</v>
      </c>
      <c r="G424" s="14"/>
    </row>
    <row r="425" spans="1:7" ht="39" customHeight="1" hidden="1">
      <c r="A425" s="12" t="s">
        <v>361</v>
      </c>
      <c r="B425" s="41" t="s">
        <v>29</v>
      </c>
      <c r="C425" s="32" t="s">
        <v>36</v>
      </c>
      <c r="D425" s="33" t="s">
        <v>32</v>
      </c>
      <c r="E425" s="32" t="s">
        <v>356</v>
      </c>
      <c r="F425" s="38">
        <v>119</v>
      </c>
      <c r="G425" s="14"/>
    </row>
    <row r="426" spans="1:7" ht="65.25" customHeight="1" hidden="1">
      <c r="A426" s="12" t="s">
        <v>358</v>
      </c>
      <c r="B426" s="41" t="s">
        <v>29</v>
      </c>
      <c r="C426" s="32" t="s">
        <v>36</v>
      </c>
      <c r="D426" s="33" t="s">
        <v>32</v>
      </c>
      <c r="E426" s="32" t="s">
        <v>357</v>
      </c>
      <c r="F426" s="38"/>
      <c r="G426" s="14">
        <f>G427</f>
        <v>0</v>
      </c>
    </row>
    <row r="427" spans="1:7" ht="18" customHeight="1" hidden="1">
      <c r="A427" s="12" t="s">
        <v>359</v>
      </c>
      <c r="B427" s="41" t="s">
        <v>29</v>
      </c>
      <c r="C427" s="32" t="s">
        <v>36</v>
      </c>
      <c r="D427" s="33" t="s">
        <v>32</v>
      </c>
      <c r="E427" s="32" t="s">
        <v>357</v>
      </c>
      <c r="F427" s="38">
        <v>110</v>
      </c>
      <c r="G427" s="14">
        <f>G428+G429</f>
        <v>0</v>
      </c>
    </row>
    <row r="428" spans="1:7" ht="16.5" customHeight="1" hidden="1">
      <c r="A428" s="12" t="s">
        <v>360</v>
      </c>
      <c r="B428" s="41" t="s">
        <v>29</v>
      </c>
      <c r="C428" s="32" t="s">
        <v>36</v>
      </c>
      <c r="D428" s="33" t="s">
        <v>32</v>
      </c>
      <c r="E428" s="32" t="s">
        <v>357</v>
      </c>
      <c r="F428" s="38">
        <v>111</v>
      </c>
      <c r="G428" s="14"/>
    </row>
    <row r="429" spans="1:7" ht="39.75" customHeight="1" hidden="1">
      <c r="A429" s="12" t="s">
        <v>361</v>
      </c>
      <c r="B429" s="41" t="s">
        <v>29</v>
      </c>
      <c r="C429" s="32" t="s">
        <v>36</v>
      </c>
      <c r="D429" s="33" t="s">
        <v>32</v>
      </c>
      <c r="E429" s="32" t="s">
        <v>357</v>
      </c>
      <c r="F429" s="38">
        <v>119</v>
      </c>
      <c r="G429" s="14"/>
    </row>
    <row r="430" spans="1:7" ht="24.75" customHeight="1">
      <c r="A430" s="12" t="s">
        <v>120</v>
      </c>
      <c r="B430" s="41" t="s">
        <v>29</v>
      </c>
      <c r="C430" s="32" t="s">
        <v>36</v>
      </c>
      <c r="D430" s="33" t="s">
        <v>32</v>
      </c>
      <c r="E430" s="32" t="s">
        <v>258</v>
      </c>
      <c r="F430" s="38"/>
      <c r="G430" s="14">
        <f>G431+G437+G439+G435</f>
        <v>14684.500000000002</v>
      </c>
    </row>
    <row r="431" spans="1:7" ht="16.5" customHeight="1">
      <c r="A431" s="84" t="s">
        <v>14</v>
      </c>
      <c r="B431" s="39" t="s">
        <v>29</v>
      </c>
      <c r="C431" s="32" t="s">
        <v>36</v>
      </c>
      <c r="D431" s="32" t="s">
        <v>32</v>
      </c>
      <c r="E431" s="32" t="s">
        <v>258</v>
      </c>
      <c r="F431" s="38">
        <v>110</v>
      </c>
      <c r="G431" s="14">
        <f>G432+G434+G433</f>
        <v>12661.2</v>
      </c>
    </row>
    <row r="432" spans="1:7" ht="15.75" customHeight="1">
      <c r="A432" s="84" t="s">
        <v>438</v>
      </c>
      <c r="B432" s="39" t="s">
        <v>29</v>
      </c>
      <c r="C432" s="32" t="s">
        <v>36</v>
      </c>
      <c r="D432" s="32" t="s">
        <v>32</v>
      </c>
      <c r="E432" s="32" t="s">
        <v>258</v>
      </c>
      <c r="F432" s="38">
        <v>111</v>
      </c>
      <c r="G432" s="14">
        <v>9382.1</v>
      </c>
    </row>
    <row r="433" spans="1:7" ht="25.5">
      <c r="A433" s="1" t="s">
        <v>311</v>
      </c>
      <c r="B433" s="41" t="s">
        <v>29</v>
      </c>
      <c r="C433" s="32" t="s">
        <v>36</v>
      </c>
      <c r="D433" s="33" t="s">
        <v>32</v>
      </c>
      <c r="E433" s="32" t="s">
        <v>258</v>
      </c>
      <c r="F433" s="38">
        <v>112</v>
      </c>
      <c r="G433" s="14">
        <v>461.6</v>
      </c>
    </row>
    <row r="434" spans="1:7" ht="38.25">
      <c r="A434" s="1" t="s">
        <v>312</v>
      </c>
      <c r="B434" s="41" t="s">
        <v>29</v>
      </c>
      <c r="C434" s="32" t="s">
        <v>36</v>
      </c>
      <c r="D434" s="33" t="s">
        <v>32</v>
      </c>
      <c r="E434" s="32" t="s">
        <v>258</v>
      </c>
      <c r="F434" s="38">
        <v>119</v>
      </c>
      <c r="G434" s="14">
        <v>2817.5</v>
      </c>
    </row>
    <row r="435" spans="1:7" ht="25.5">
      <c r="A435" s="12" t="s">
        <v>111</v>
      </c>
      <c r="B435" s="41" t="s">
        <v>29</v>
      </c>
      <c r="C435" s="32" t="s">
        <v>36</v>
      </c>
      <c r="D435" s="33" t="s">
        <v>32</v>
      </c>
      <c r="E435" s="32" t="s">
        <v>258</v>
      </c>
      <c r="F435" s="38">
        <v>320</v>
      </c>
      <c r="G435" s="14">
        <f>G436</f>
        <v>139.1</v>
      </c>
    </row>
    <row r="436" spans="1:7" ht="38.25">
      <c r="A436" s="10" t="s">
        <v>163</v>
      </c>
      <c r="B436" s="41" t="s">
        <v>29</v>
      </c>
      <c r="C436" s="32" t="s">
        <v>36</v>
      </c>
      <c r="D436" s="33" t="s">
        <v>32</v>
      </c>
      <c r="E436" s="32" t="s">
        <v>258</v>
      </c>
      <c r="F436" s="38">
        <v>321</v>
      </c>
      <c r="G436" s="14">
        <v>139.1</v>
      </c>
    </row>
    <row r="437" spans="1:7" ht="25.5">
      <c r="A437" s="1" t="s">
        <v>117</v>
      </c>
      <c r="B437" s="39" t="s">
        <v>29</v>
      </c>
      <c r="C437" s="32" t="s">
        <v>36</v>
      </c>
      <c r="D437" s="32" t="s">
        <v>32</v>
      </c>
      <c r="E437" s="32" t="s">
        <v>258</v>
      </c>
      <c r="F437" s="38">
        <v>240</v>
      </c>
      <c r="G437" s="14">
        <f>G438</f>
        <v>1859.7</v>
      </c>
    </row>
    <row r="438" spans="1:7" ht="17.25" customHeight="1">
      <c r="A438" s="1" t="s">
        <v>493</v>
      </c>
      <c r="B438" s="41" t="s">
        <v>29</v>
      </c>
      <c r="C438" s="32" t="s">
        <v>36</v>
      </c>
      <c r="D438" s="33" t="s">
        <v>32</v>
      </c>
      <c r="E438" s="32" t="s">
        <v>258</v>
      </c>
      <c r="F438" s="38">
        <v>244</v>
      </c>
      <c r="G438" s="14">
        <v>1859.7</v>
      </c>
    </row>
    <row r="439" spans="1:7" ht="15.75" customHeight="1">
      <c r="A439" s="24" t="s">
        <v>20</v>
      </c>
      <c r="B439" s="39" t="s">
        <v>29</v>
      </c>
      <c r="C439" s="32" t="s">
        <v>36</v>
      </c>
      <c r="D439" s="32" t="s">
        <v>32</v>
      </c>
      <c r="E439" s="32" t="s">
        <v>258</v>
      </c>
      <c r="F439" s="5">
        <v>850</v>
      </c>
      <c r="G439" s="7">
        <v>24.5</v>
      </c>
    </row>
    <row r="440" spans="1:7" ht="0.75" customHeight="1" hidden="1">
      <c r="A440" s="24" t="s">
        <v>162</v>
      </c>
      <c r="B440" s="39" t="s">
        <v>29</v>
      </c>
      <c r="C440" s="32" t="s">
        <v>36</v>
      </c>
      <c r="D440" s="32" t="s">
        <v>32</v>
      </c>
      <c r="E440" s="69" t="s">
        <v>161</v>
      </c>
      <c r="F440" s="5"/>
      <c r="G440" s="142"/>
    </row>
    <row r="441" spans="1:7" ht="36.75" customHeight="1" hidden="1">
      <c r="A441" s="1" t="s">
        <v>117</v>
      </c>
      <c r="B441" s="39" t="s">
        <v>29</v>
      </c>
      <c r="C441" s="32" t="s">
        <v>36</v>
      </c>
      <c r="D441" s="32" t="s">
        <v>32</v>
      </c>
      <c r="E441" s="32" t="s">
        <v>161</v>
      </c>
      <c r="F441" s="38">
        <v>240</v>
      </c>
      <c r="G441" s="141"/>
    </row>
    <row r="442" spans="1:7" ht="29.25" customHeight="1" hidden="1">
      <c r="A442" s="1" t="s">
        <v>118</v>
      </c>
      <c r="B442" s="41" t="s">
        <v>29</v>
      </c>
      <c r="C442" s="32" t="s">
        <v>36</v>
      </c>
      <c r="D442" s="33" t="s">
        <v>32</v>
      </c>
      <c r="E442" s="32" t="s">
        <v>161</v>
      </c>
      <c r="F442" s="38">
        <v>244</v>
      </c>
      <c r="G442" s="141"/>
    </row>
    <row r="443" spans="1:7" ht="0.75" customHeight="1" hidden="1">
      <c r="A443" s="1"/>
      <c r="B443" s="41"/>
      <c r="C443" s="32"/>
      <c r="D443" s="33"/>
      <c r="E443" s="60"/>
      <c r="F443" s="38"/>
      <c r="G443" s="141"/>
    </row>
    <row r="444" spans="1:7" ht="42" customHeight="1" hidden="1">
      <c r="A444" s="1" t="s">
        <v>172</v>
      </c>
      <c r="B444" s="39" t="s">
        <v>29</v>
      </c>
      <c r="C444" s="32" t="s">
        <v>36</v>
      </c>
      <c r="D444" s="32" t="s">
        <v>32</v>
      </c>
      <c r="E444" s="60" t="s">
        <v>204</v>
      </c>
      <c r="F444" s="38"/>
      <c r="G444" s="7">
        <f>G445</f>
        <v>0</v>
      </c>
    </row>
    <row r="445" spans="1:7" ht="24.75" customHeight="1" hidden="1">
      <c r="A445" s="1" t="s">
        <v>117</v>
      </c>
      <c r="B445" s="41" t="s">
        <v>29</v>
      </c>
      <c r="C445" s="32" t="s">
        <v>36</v>
      </c>
      <c r="D445" s="33" t="s">
        <v>32</v>
      </c>
      <c r="E445" s="60" t="s">
        <v>207</v>
      </c>
      <c r="F445" s="38">
        <v>240</v>
      </c>
      <c r="G445" s="7">
        <f>G446</f>
        <v>0</v>
      </c>
    </row>
    <row r="446" spans="1:7" ht="26.25" customHeight="1" hidden="1">
      <c r="A446" s="1" t="s">
        <v>118</v>
      </c>
      <c r="B446" s="39" t="s">
        <v>29</v>
      </c>
      <c r="C446" s="32" t="s">
        <v>36</v>
      </c>
      <c r="D446" s="32" t="s">
        <v>32</v>
      </c>
      <c r="E446" s="60" t="s">
        <v>207</v>
      </c>
      <c r="F446" s="38">
        <v>244</v>
      </c>
      <c r="G446" s="7"/>
    </row>
    <row r="447" spans="1:7" ht="89.25" customHeight="1">
      <c r="A447" s="195" t="s">
        <v>177</v>
      </c>
      <c r="B447" s="181" t="s">
        <v>29</v>
      </c>
      <c r="C447" s="164" t="s">
        <v>36</v>
      </c>
      <c r="D447" s="175" t="s">
        <v>32</v>
      </c>
      <c r="E447" s="192" t="s">
        <v>259</v>
      </c>
      <c r="F447" s="164"/>
      <c r="G447" s="178">
        <f>G448</f>
        <v>12.4</v>
      </c>
    </row>
    <row r="448" spans="1:7" ht="25.5">
      <c r="A448" s="84" t="s">
        <v>14</v>
      </c>
      <c r="B448" s="41" t="s">
        <v>29</v>
      </c>
      <c r="C448" s="32" t="s">
        <v>36</v>
      </c>
      <c r="D448" s="33" t="s">
        <v>32</v>
      </c>
      <c r="E448" s="60" t="s">
        <v>259</v>
      </c>
      <c r="F448" s="32" t="s">
        <v>13</v>
      </c>
      <c r="G448" s="7">
        <f>G449</f>
        <v>12.4</v>
      </c>
    </row>
    <row r="449" spans="1:7" ht="26.25" customHeight="1">
      <c r="A449" s="21" t="s">
        <v>313</v>
      </c>
      <c r="B449" s="41" t="s">
        <v>29</v>
      </c>
      <c r="C449" s="32" t="s">
        <v>36</v>
      </c>
      <c r="D449" s="33" t="s">
        <v>32</v>
      </c>
      <c r="E449" s="60" t="s">
        <v>259</v>
      </c>
      <c r="F449" s="32" t="s">
        <v>12</v>
      </c>
      <c r="G449" s="14">
        <v>12.4</v>
      </c>
    </row>
    <row r="450" spans="1:7" ht="44.25" customHeight="1">
      <c r="A450" s="21" t="s">
        <v>495</v>
      </c>
      <c r="B450" s="41" t="s">
        <v>29</v>
      </c>
      <c r="C450" s="32" t="s">
        <v>36</v>
      </c>
      <c r="D450" s="33" t="s">
        <v>32</v>
      </c>
      <c r="E450" s="60" t="s">
        <v>494</v>
      </c>
      <c r="F450" s="32"/>
      <c r="G450" s="14">
        <f>G451</f>
        <v>149.7</v>
      </c>
    </row>
    <row r="451" spans="1:7" ht="26.25" customHeight="1">
      <c r="A451" s="1" t="s">
        <v>117</v>
      </c>
      <c r="B451" s="41" t="s">
        <v>29</v>
      </c>
      <c r="C451" s="32" t="s">
        <v>36</v>
      </c>
      <c r="D451" s="33" t="s">
        <v>32</v>
      </c>
      <c r="E451" s="60" t="s">
        <v>494</v>
      </c>
      <c r="F451" s="32" t="s">
        <v>116</v>
      </c>
      <c r="G451" s="14">
        <f>G452</f>
        <v>149.7</v>
      </c>
    </row>
    <row r="452" spans="1:7" ht="15.75" customHeight="1">
      <c r="A452" s="1" t="s">
        <v>493</v>
      </c>
      <c r="B452" s="41" t="s">
        <v>29</v>
      </c>
      <c r="C452" s="32" t="s">
        <v>36</v>
      </c>
      <c r="D452" s="33" t="s">
        <v>32</v>
      </c>
      <c r="E452" s="60" t="s">
        <v>494</v>
      </c>
      <c r="F452" s="32" t="s">
        <v>115</v>
      </c>
      <c r="G452" s="14">
        <v>149.7</v>
      </c>
    </row>
    <row r="453" spans="1:7" ht="27" customHeight="1">
      <c r="A453" s="24" t="s">
        <v>430</v>
      </c>
      <c r="B453" s="39" t="s">
        <v>29</v>
      </c>
      <c r="C453" s="32" t="s">
        <v>36</v>
      </c>
      <c r="D453" s="32" t="s">
        <v>32</v>
      </c>
      <c r="E453" s="69" t="s">
        <v>260</v>
      </c>
      <c r="F453" s="5"/>
      <c r="G453" s="7">
        <f>G454+G464</f>
        <v>899.7</v>
      </c>
    </row>
    <row r="454" spans="1:7" ht="15.75" customHeight="1">
      <c r="A454" s="24" t="s">
        <v>162</v>
      </c>
      <c r="B454" s="39" t="s">
        <v>29</v>
      </c>
      <c r="C454" s="32" t="s">
        <v>36</v>
      </c>
      <c r="D454" s="32" t="s">
        <v>32</v>
      </c>
      <c r="E454" s="69" t="s">
        <v>261</v>
      </c>
      <c r="F454" s="5"/>
      <c r="G454" s="7">
        <f>G455</f>
        <v>110</v>
      </c>
    </row>
    <row r="455" spans="1:7" ht="27.75" customHeight="1">
      <c r="A455" s="1" t="s">
        <v>117</v>
      </c>
      <c r="B455" s="39" t="s">
        <v>29</v>
      </c>
      <c r="C455" s="32" t="s">
        <v>36</v>
      </c>
      <c r="D455" s="32" t="s">
        <v>32</v>
      </c>
      <c r="E455" s="69" t="s">
        <v>261</v>
      </c>
      <c r="F455" s="5">
        <v>240</v>
      </c>
      <c r="G455" s="7">
        <f>G456</f>
        <v>110</v>
      </c>
    </row>
    <row r="456" spans="1:7" ht="16.5" customHeight="1">
      <c r="A456" s="1" t="s">
        <v>434</v>
      </c>
      <c r="B456" s="39" t="s">
        <v>29</v>
      </c>
      <c r="C456" s="32" t="s">
        <v>36</v>
      </c>
      <c r="D456" s="32" t="s">
        <v>32</v>
      </c>
      <c r="E456" s="69" t="s">
        <v>261</v>
      </c>
      <c r="F456" s="5">
        <v>244</v>
      </c>
      <c r="G456" s="7">
        <v>110</v>
      </c>
    </row>
    <row r="457" spans="1:7" ht="37.5" customHeight="1" hidden="1">
      <c r="A457" s="12" t="s">
        <v>177</v>
      </c>
      <c r="B457" s="41" t="s">
        <v>29</v>
      </c>
      <c r="C457" s="32" t="s">
        <v>36</v>
      </c>
      <c r="D457" s="33" t="s">
        <v>32</v>
      </c>
      <c r="E457" s="60" t="s">
        <v>155</v>
      </c>
      <c r="F457" s="32"/>
      <c r="G457" s="75"/>
    </row>
    <row r="458" spans="1:7" ht="36.75" customHeight="1" hidden="1">
      <c r="A458" s="84" t="s">
        <v>14</v>
      </c>
      <c r="B458" s="41" t="s">
        <v>29</v>
      </c>
      <c r="C458" s="32" t="s">
        <v>36</v>
      </c>
      <c r="D458" s="33" t="s">
        <v>32</v>
      </c>
      <c r="E458" s="60" t="s">
        <v>155</v>
      </c>
      <c r="F458" s="32" t="s">
        <v>13</v>
      </c>
      <c r="G458" s="75"/>
    </row>
    <row r="459" spans="1:7" ht="26.25" customHeight="1" hidden="1">
      <c r="A459" s="21" t="s">
        <v>15</v>
      </c>
      <c r="B459" s="41" t="s">
        <v>29</v>
      </c>
      <c r="C459" s="32" t="s">
        <v>36</v>
      </c>
      <c r="D459" s="33" t="s">
        <v>32</v>
      </c>
      <c r="E459" s="60" t="s">
        <v>155</v>
      </c>
      <c r="F459" s="32" t="s">
        <v>12</v>
      </c>
      <c r="G459" s="75"/>
    </row>
    <row r="460" spans="1:7" ht="26.25" customHeight="1" hidden="1">
      <c r="A460" s="21" t="s">
        <v>368</v>
      </c>
      <c r="B460" s="39" t="s">
        <v>29</v>
      </c>
      <c r="C460" s="32" t="s">
        <v>36</v>
      </c>
      <c r="D460" s="32" t="s">
        <v>32</v>
      </c>
      <c r="E460" s="60" t="s">
        <v>367</v>
      </c>
      <c r="F460" s="32"/>
      <c r="G460" s="166">
        <f>G461</f>
        <v>0</v>
      </c>
    </row>
    <row r="461" spans="1:7" ht="21" customHeight="1" hidden="1">
      <c r="A461" s="21" t="s">
        <v>369</v>
      </c>
      <c r="B461" s="39" t="s">
        <v>29</v>
      </c>
      <c r="C461" s="32" t="s">
        <v>36</v>
      </c>
      <c r="D461" s="32" t="s">
        <v>32</v>
      </c>
      <c r="E461" s="60" t="s">
        <v>366</v>
      </c>
      <c r="F461" s="32"/>
      <c r="G461" s="166">
        <f>G462</f>
        <v>0</v>
      </c>
    </row>
    <row r="462" spans="1:7" ht="26.25" customHeight="1" hidden="1">
      <c r="A462" s="1" t="s">
        <v>117</v>
      </c>
      <c r="B462" s="39" t="s">
        <v>29</v>
      </c>
      <c r="C462" s="32" t="s">
        <v>36</v>
      </c>
      <c r="D462" s="32" t="s">
        <v>32</v>
      </c>
      <c r="E462" s="60" t="s">
        <v>366</v>
      </c>
      <c r="F462" s="32" t="s">
        <v>116</v>
      </c>
      <c r="G462" s="166">
        <f>G463</f>
        <v>0</v>
      </c>
    </row>
    <row r="463" spans="1:7" ht="26.25" customHeight="1" hidden="1">
      <c r="A463" s="1" t="s">
        <v>118</v>
      </c>
      <c r="B463" s="39" t="s">
        <v>29</v>
      </c>
      <c r="C463" s="32" t="s">
        <v>36</v>
      </c>
      <c r="D463" s="32" t="s">
        <v>32</v>
      </c>
      <c r="E463" s="60" t="s">
        <v>366</v>
      </c>
      <c r="F463" s="32" t="s">
        <v>115</v>
      </c>
      <c r="G463" s="166"/>
    </row>
    <row r="464" spans="1:7" ht="42" customHeight="1">
      <c r="A464" s="1" t="s">
        <v>498</v>
      </c>
      <c r="B464" s="39" t="s">
        <v>29</v>
      </c>
      <c r="C464" s="32" t="s">
        <v>36</v>
      </c>
      <c r="D464" s="32" t="s">
        <v>32</v>
      </c>
      <c r="E464" s="69" t="s">
        <v>496</v>
      </c>
      <c r="F464" s="32"/>
      <c r="G464" s="166">
        <f>G465</f>
        <v>789.7</v>
      </c>
    </row>
    <row r="465" spans="1:7" ht="16.5" customHeight="1">
      <c r="A465" s="1" t="s">
        <v>497</v>
      </c>
      <c r="B465" s="39" t="s">
        <v>29</v>
      </c>
      <c r="C465" s="32" t="s">
        <v>36</v>
      </c>
      <c r="D465" s="32" t="s">
        <v>32</v>
      </c>
      <c r="E465" s="69" t="s">
        <v>496</v>
      </c>
      <c r="F465" s="32" t="s">
        <v>476</v>
      </c>
      <c r="G465" s="166">
        <f>G466</f>
        <v>789.7</v>
      </c>
    </row>
    <row r="466" spans="1:7" ht="38.25" customHeight="1">
      <c r="A466" s="21" t="s">
        <v>189</v>
      </c>
      <c r="B466" s="39" t="s">
        <v>29</v>
      </c>
      <c r="C466" s="32" t="s">
        <v>36</v>
      </c>
      <c r="D466" s="32" t="s">
        <v>32</v>
      </c>
      <c r="E466" s="69" t="s">
        <v>496</v>
      </c>
      <c r="F466" s="32" t="s">
        <v>188</v>
      </c>
      <c r="G466" s="166">
        <v>789.7</v>
      </c>
    </row>
    <row r="467" spans="1:7" ht="18.75" customHeight="1">
      <c r="A467" s="1" t="s">
        <v>446</v>
      </c>
      <c r="B467" s="39" t="s">
        <v>29</v>
      </c>
      <c r="C467" s="32" t="s">
        <v>36</v>
      </c>
      <c r="D467" s="32" t="s">
        <v>32</v>
      </c>
      <c r="E467" s="69" t="s">
        <v>445</v>
      </c>
      <c r="F467" s="32"/>
      <c r="G467" s="166">
        <f>G468+G471</f>
        <v>1654.3</v>
      </c>
    </row>
    <row r="468" spans="1:7" ht="26.25" customHeight="1">
      <c r="A468" s="1" t="s">
        <v>117</v>
      </c>
      <c r="B468" s="39" t="s">
        <v>29</v>
      </c>
      <c r="C468" s="32" t="s">
        <v>36</v>
      </c>
      <c r="D468" s="32" t="s">
        <v>32</v>
      </c>
      <c r="E468" s="69" t="s">
        <v>445</v>
      </c>
      <c r="F468" s="32" t="s">
        <v>116</v>
      </c>
      <c r="G468" s="166">
        <f>G469+G470</f>
        <v>968.4</v>
      </c>
    </row>
    <row r="469" spans="1:7" ht="30.75" customHeight="1">
      <c r="A469" s="21" t="s">
        <v>500</v>
      </c>
      <c r="B469" s="39" t="s">
        <v>29</v>
      </c>
      <c r="C469" s="32" t="s">
        <v>36</v>
      </c>
      <c r="D469" s="32" t="s">
        <v>32</v>
      </c>
      <c r="E469" s="69" t="s">
        <v>445</v>
      </c>
      <c r="F469" s="32" t="s">
        <v>499</v>
      </c>
      <c r="G469" s="166">
        <v>350.9</v>
      </c>
    </row>
    <row r="470" spans="1:7" ht="17.25" customHeight="1">
      <c r="A470" s="1" t="s">
        <v>434</v>
      </c>
      <c r="B470" s="39" t="s">
        <v>29</v>
      </c>
      <c r="C470" s="32" t="s">
        <v>36</v>
      </c>
      <c r="D470" s="32" t="s">
        <v>32</v>
      </c>
      <c r="E470" s="69" t="s">
        <v>445</v>
      </c>
      <c r="F470" s="32" t="s">
        <v>115</v>
      </c>
      <c r="G470" s="166">
        <v>617.5</v>
      </c>
    </row>
    <row r="471" spans="1:7" ht="17.25" customHeight="1">
      <c r="A471" s="21" t="s">
        <v>63</v>
      </c>
      <c r="B471" s="39" t="s">
        <v>29</v>
      </c>
      <c r="C471" s="32" t="s">
        <v>36</v>
      </c>
      <c r="D471" s="32" t="s">
        <v>32</v>
      </c>
      <c r="E471" s="69" t="s">
        <v>445</v>
      </c>
      <c r="F471" s="32" t="s">
        <v>112</v>
      </c>
      <c r="G471" s="166">
        <f>G472</f>
        <v>685.9</v>
      </c>
    </row>
    <row r="472" spans="1:7" ht="18.75" customHeight="1">
      <c r="A472" s="10" t="s">
        <v>90</v>
      </c>
      <c r="B472" s="39" t="s">
        <v>29</v>
      </c>
      <c r="C472" s="32" t="s">
        <v>36</v>
      </c>
      <c r="D472" s="32" t="s">
        <v>32</v>
      </c>
      <c r="E472" s="69" t="s">
        <v>445</v>
      </c>
      <c r="F472" s="32" t="s">
        <v>6</v>
      </c>
      <c r="G472" s="209">
        <v>685.9</v>
      </c>
    </row>
    <row r="473" spans="1:9" ht="14.25" customHeight="1">
      <c r="A473" s="16" t="s">
        <v>44</v>
      </c>
      <c r="B473" s="38" t="s">
        <v>29</v>
      </c>
      <c r="C473" s="69">
        <v>10</v>
      </c>
      <c r="D473" s="32"/>
      <c r="E473" s="69"/>
      <c r="F473" s="5"/>
      <c r="G473" s="53">
        <f>SUM(G474+G478+G499)</f>
        <v>9588.5</v>
      </c>
      <c r="I473" s="28"/>
    </row>
    <row r="474" spans="1:7" ht="14.25" customHeight="1">
      <c r="A474" s="79" t="s">
        <v>62</v>
      </c>
      <c r="B474" s="41" t="s">
        <v>29</v>
      </c>
      <c r="C474" s="99">
        <v>10</v>
      </c>
      <c r="D474" s="100" t="s">
        <v>32</v>
      </c>
      <c r="E474" s="101"/>
      <c r="F474" s="101"/>
      <c r="G474" s="18">
        <f>SUM(G475)</f>
        <v>3015.9</v>
      </c>
    </row>
    <row r="475" spans="1:7" ht="24.75" customHeight="1">
      <c r="A475" s="11" t="s">
        <v>79</v>
      </c>
      <c r="B475" s="41" t="s">
        <v>29</v>
      </c>
      <c r="C475" s="101">
        <v>10</v>
      </c>
      <c r="D475" s="100" t="s">
        <v>32</v>
      </c>
      <c r="E475" s="101" t="s">
        <v>262</v>
      </c>
      <c r="F475" s="101"/>
      <c r="G475" s="18">
        <f>SUM(G476)</f>
        <v>3015.9</v>
      </c>
    </row>
    <row r="476" spans="1:7" ht="27" customHeight="1">
      <c r="A476" s="64" t="s">
        <v>158</v>
      </c>
      <c r="B476" s="41" t="s">
        <v>29</v>
      </c>
      <c r="C476" s="101">
        <v>10</v>
      </c>
      <c r="D476" s="100" t="s">
        <v>32</v>
      </c>
      <c r="E476" s="101" t="s">
        <v>263</v>
      </c>
      <c r="F476" s="101"/>
      <c r="G476" s="18">
        <f>G477</f>
        <v>3015.9</v>
      </c>
    </row>
    <row r="477" spans="1:7" ht="19.5" customHeight="1">
      <c r="A477" s="64" t="s">
        <v>310</v>
      </c>
      <c r="B477" s="41" t="s">
        <v>29</v>
      </c>
      <c r="C477" s="5">
        <v>10</v>
      </c>
      <c r="D477" s="100" t="s">
        <v>32</v>
      </c>
      <c r="E477" s="101" t="s">
        <v>263</v>
      </c>
      <c r="F477" s="61">
        <v>312</v>
      </c>
      <c r="G477" s="14">
        <v>3015.9</v>
      </c>
    </row>
    <row r="478" spans="1:7" ht="15.75" customHeight="1">
      <c r="A478" s="79" t="s">
        <v>56</v>
      </c>
      <c r="B478" s="41" t="s">
        <v>29</v>
      </c>
      <c r="C478" s="85">
        <v>10</v>
      </c>
      <c r="D478" s="32" t="s">
        <v>39</v>
      </c>
      <c r="E478" s="69"/>
      <c r="F478" s="5"/>
      <c r="G478" s="6">
        <f>SUM(G479,G485,G492)</f>
        <v>6481.5</v>
      </c>
    </row>
    <row r="479" spans="1:7" ht="17.25" customHeight="1">
      <c r="A479" s="83" t="s">
        <v>129</v>
      </c>
      <c r="B479" s="41" t="s">
        <v>29</v>
      </c>
      <c r="C479" s="85">
        <v>10</v>
      </c>
      <c r="D479" s="32" t="s">
        <v>39</v>
      </c>
      <c r="E479" s="32" t="s">
        <v>236</v>
      </c>
      <c r="F479" s="32"/>
      <c r="G479" s="6">
        <f>SUM(G480)</f>
        <v>235.3</v>
      </c>
    </row>
    <row r="480" spans="1:7" ht="27.75" customHeight="1">
      <c r="A480" s="23" t="s">
        <v>157</v>
      </c>
      <c r="B480" s="41" t="s">
        <v>29</v>
      </c>
      <c r="C480" s="85">
        <v>10</v>
      </c>
      <c r="D480" s="32" t="s">
        <v>39</v>
      </c>
      <c r="E480" s="5" t="s">
        <v>264</v>
      </c>
      <c r="F480" s="33"/>
      <c r="G480" s="7">
        <f>SUM(G481)</f>
        <v>235.3</v>
      </c>
    </row>
    <row r="481" spans="1:7" ht="52.5" customHeight="1">
      <c r="A481" s="23" t="s">
        <v>26</v>
      </c>
      <c r="B481" s="41" t="s">
        <v>29</v>
      </c>
      <c r="C481" s="85">
        <v>10</v>
      </c>
      <c r="D481" s="32" t="s">
        <v>39</v>
      </c>
      <c r="E481" s="5" t="s">
        <v>265</v>
      </c>
      <c r="F481" s="74"/>
      <c r="G481" s="7">
        <f>G482</f>
        <v>235.3</v>
      </c>
    </row>
    <row r="482" spans="1:7" ht="17.25" customHeight="1">
      <c r="A482" s="11" t="s">
        <v>146</v>
      </c>
      <c r="B482" s="41" t="s">
        <v>29</v>
      </c>
      <c r="C482" s="85">
        <v>10</v>
      </c>
      <c r="D482" s="32" t="s">
        <v>39</v>
      </c>
      <c r="E482" s="5" t="s">
        <v>265</v>
      </c>
      <c r="F482" s="37" t="s">
        <v>145</v>
      </c>
      <c r="G482" s="7">
        <f>G483</f>
        <v>235.3</v>
      </c>
    </row>
    <row r="483" spans="1:7" ht="38.25" customHeight="1">
      <c r="A483" s="11" t="s">
        <v>286</v>
      </c>
      <c r="B483" s="41" t="s">
        <v>29</v>
      </c>
      <c r="C483" s="85">
        <v>10</v>
      </c>
      <c r="D483" s="32" t="s">
        <v>39</v>
      </c>
      <c r="E483" s="5" t="s">
        <v>265</v>
      </c>
      <c r="F483" s="37" t="s">
        <v>151</v>
      </c>
      <c r="G483" s="14">
        <f>G484</f>
        <v>235.3</v>
      </c>
    </row>
    <row r="484" spans="1:7" ht="54" customHeight="1">
      <c r="A484" s="171" t="s">
        <v>349</v>
      </c>
      <c r="B484" s="181" t="s">
        <v>29</v>
      </c>
      <c r="C484" s="182">
        <v>10</v>
      </c>
      <c r="D484" s="164" t="s">
        <v>39</v>
      </c>
      <c r="E484" s="176" t="s">
        <v>265</v>
      </c>
      <c r="F484" s="162" t="s">
        <v>348</v>
      </c>
      <c r="G484" s="14">
        <v>235.3</v>
      </c>
    </row>
    <row r="485" spans="1:7" ht="28.5" customHeight="1">
      <c r="A485" s="200" t="s">
        <v>410</v>
      </c>
      <c r="B485" s="41" t="s">
        <v>29</v>
      </c>
      <c r="C485" s="34">
        <v>10</v>
      </c>
      <c r="D485" s="32" t="s">
        <v>39</v>
      </c>
      <c r="E485" s="32" t="s">
        <v>266</v>
      </c>
      <c r="F485" s="38"/>
      <c r="G485" s="26">
        <f>G489+G486</f>
        <v>2250</v>
      </c>
    </row>
    <row r="486" spans="1:7" ht="28.5" customHeight="1">
      <c r="A486" s="200" t="s">
        <v>504</v>
      </c>
      <c r="B486" s="41" t="s">
        <v>29</v>
      </c>
      <c r="C486" s="34">
        <v>10</v>
      </c>
      <c r="D486" s="32" t="s">
        <v>39</v>
      </c>
      <c r="E486" s="32" t="s">
        <v>503</v>
      </c>
      <c r="F486" s="38"/>
      <c r="G486" s="26">
        <f>G487</f>
        <v>108</v>
      </c>
    </row>
    <row r="487" spans="1:7" ht="28.5" customHeight="1">
      <c r="A487" s="12" t="s">
        <v>111</v>
      </c>
      <c r="B487" s="41" t="s">
        <v>29</v>
      </c>
      <c r="C487" s="34">
        <v>10</v>
      </c>
      <c r="D487" s="32" t="s">
        <v>39</v>
      </c>
      <c r="E487" s="32" t="s">
        <v>503</v>
      </c>
      <c r="F487" s="38">
        <v>320</v>
      </c>
      <c r="G487" s="26">
        <f>G488</f>
        <v>108</v>
      </c>
    </row>
    <row r="488" spans="1:7" ht="17.25" customHeight="1">
      <c r="A488" s="12" t="s">
        <v>156</v>
      </c>
      <c r="B488" s="41" t="s">
        <v>29</v>
      </c>
      <c r="C488" s="34">
        <v>10</v>
      </c>
      <c r="D488" s="32" t="s">
        <v>39</v>
      </c>
      <c r="E488" s="32" t="s">
        <v>503</v>
      </c>
      <c r="F488" s="38">
        <v>322</v>
      </c>
      <c r="G488" s="26">
        <v>108</v>
      </c>
    </row>
    <row r="489" spans="1:7" ht="30" customHeight="1">
      <c r="A489" s="102" t="s">
        <v>419</v>
      </c>
      <c r="B489" s="41" t="s">
        <v>29</v>
      </c>
      <c r="C489" s="85">
        <v>10</v>
      </c>
      <c r="D489" s="32" t="s">
        <v>39</v>
      </c>
      <c r="E489" s="32" t="s">
        <v>411</v>
      </c>
      <c r="F489" s="38"/>
      <c r="G489" s="26">
        <f>SUM(G490:G490)</f>
        <v>2142</v>
      </c>
    </row>
    <row r="490" spans="1:7" ht="25.5" customHeight="1">
      <c r="A490" s="12" t="s">
        <v>111</v>
      </c>
      <c r="B490" s="41" t="s">
        <v>29</v>
      </c>
      <c r="C490" s="85">
        <v>10</v>
      </c>
      <c r="D490" s="32" t="s">
        <v>39</v>
      </c>
      <c r="E490" s="32" t="s">
        <v>411</v>
      </c>
      <c r="F490" s="38">
        <v>320</v>
      </c>
      <c r="G490" s="14">
        <f>G491</f>
        <v>2142</v>
      </c>
    </row>
    <row r="491" spans="1:7" ht="15.75" customHeight="1">
      <c r="A491" s="12" t="s">
        <v>156</v>
      </c>
      <c r="B491" s="41" t="s">
        <v>29</v>
      </c>
      <c r="C491" s="85">
        <v>10</v>
      </c>
      <c r="D491" s="32" t="s">
        <v>39</v>
      </c>
      <c r="E491" s="32" t="s">
        <v>411</v>
      </c>
      <c r="F491" s="38">
        <v>322</v>
      </c>
      <c r="G491" s="14">
        <v>2142</v>
      </c>
    </row>
    <row r="492" spans="1:7" ht="41.25" customHeight="1">
      <c r="A492" s="199" t="s">
        <v>412</v>
      </c>
      <c r="B492" s="41" t="s">
        <v>29</v>
      </c>
      <c r="C492" s="34">
        <v>10</v>
      </c>
      <c r="D492" s="32" t="s">
        <v>39</v>
      </c>
      <c r="E492" s="32" t="s">
        <v>267</v>
      </c>
      <c r="F492" s="38"/>
      <c r="G492" s="26">
        <f>G493+G496</f>
        <v>3996.2</v>
      </c>
    </row>
    <row r="493" spans="1:7" ht="41.25" customHeight="1">
      <c r="A493" s="199" t="s">
        <v>502</v>
      </c>
      <c r="B493" s="41" t="s">
        <v>29</v>
      </c>
      <c r="C493" s="34">
        <v>10</v>
      </c>
      <c r="D493" s="32" t="s">
        <v>39</v>
      </c>
      <c r="E493" s="32" t="s">
        <v>501</v>
      </c>
      <c r="F493" s="38"/>
      <c r="G493" s="14">
        <f>G494</f>
        <v>1298.5</v>
      </c>
    </row>
    <row r="494" spans="1:7" ht="28.5" customHeight="1">
      <c r="A494" s="12" t="s">
        <v>111</v>
      </c>
      <c r="B494" s="41" t="s">
        <v>29</v>
      </c>
      <c r="C494" s="34">
        <v>10</v>
      </c>
      <c r="D494" s="32" t="s">
        <v>39</v>
      </c>
      <c r="E494" s="32" t="s">
        <v>501</v>
      </c>
      <c r="F494" s="38">
        <v>320</v>
      </c>
      <c r="G494" s="14">
        <f>G495</f>
        <v>1298.5</v>
      </c>
    </row>
    <row r="495" spans="1:7" ht="16.5" customHeight="1">
      <c r="A495" s="12" t="s">
        <v>156</v>
      </c>
      <c r="B495" s="41" t="s">
        <v>29</v>
      </c>
      <c r="C495" s="34">
        <v>10</v>
      </c>
      <c r="D495" s="32" t="s">
        <v>39</v>
      </c>
      <c r="E495" s="32" t="s">
        <v>501</v>
      </c>
      <c r="F495" s="38">
        <v>322</v>
      </c>
      <c r="G495" s="14">
        <v>1298.5</v>
      </c>
    </row>
    <row r="496" spans="1:7" ht="30" customHeight="1">
      <c r="A496" s="102" t="s">
        <v>413</v>
      </c>
      <c r="B496" s="41" t="s">
        <v>29</v>
      </c>
      <c r="C496" s="85">
        <v>10</v>
      </c>
      <c r="D496" s="32" t="s">
        <v>39</v>
      </c>
      <c r="E496" s="32" t="s">
        <v>414</v>
      </c>
      <c r="F496" s="5" t="s">
        <v>110</v>
      </c>
      <c r="G496" s="14">
        <f>G497</f>
        <v>2697.7</v>
      </c>
    </row>
    <row r="497" spans="1:7" ht="25.5">
      <c r="A497" s="12" t="s">
        <v>111</v>
      </c>
      <c r="B497" s="41" t="s">
        <v>29</v>
      </c>
      <c r="C497" s="85">
        <v>10</v>
      </c>
      <c r="D497" s="32" t="s">
        <v>39</v>
      </c>
      <c r="E497" s="32" t="s">
        <v>414</v>
      </c>
      <c r="F497" s="38">
        <v>320</v>
      </c>
      <c r="G497" s="26">
        <f>SUM(G498)</f>
        <v>2697.7</v>
      </c>
    </row>
    <row r="498" spans="1:7" ht="15.75" customHeight="1">
      <c r="A498" s="12" t="s">
        <v>156</v>
      </c>
      <c r="B498" s="41" t="s">
        <v>29</v>
      </c>
      <c r="C498" s="85">
        <v>10</v>
      </c>
      <c r="D498" s="32" t="s">
        <v>39</v>
      </c>
      <c r="E498" s="32" t="s">
        <v>414</v>
      </c>
      <c r="F498" s="38">
        <v>322</v>
      </c>
      <c r="G498" s="14">
        <v>2697.7</v>
      </c>
    </row>
    <row r="499" spans="1:7" ht="16.5" customHeight="1">
      <c r="A499" s="62" t="s">
        <v>95</v>
      </c>
      <c r="B499" s="41" t="s">
        <v>29</v>
      </c>
      <c r="C499" s="85">
        <v>10</v>
      </c>
      <c r="D499" s="32" t="s">
        <v>33</v>
      </c>
      <c r="E499" s="32"/>
      <c r="F499" s="38"/>
      <c r="G499" s="26">
        <f>SUM(G501)</f>
        <v>91.1</v>
      </c>
    </row>
    <row r="500" spans="1:7" ht="55.5" customHeight="1">
      <c r="A500" s="199" t="s">
        <v>423</v>
      </c>
      <c r="B500" s="41" t="s">
        <v>29</v>
      </c>
      <c r="C500" s="85">
        <v>10</v>
      </c>
      <c r="D500" s="32" t="s">
        <v>33</v>
      </c>
      <c r="E500" s="32" t="s">
        <v>213</v>
      </c>
      <c r="F500" s="38"/>
      <c r="G500" s="26">
        <f>G501</f>
        <v>91.1</v>
      </c>
    </row>
    <row r="501" spans="1:7" ht="26.25" customHeight="1">
      <c r="A501" s="12" t="s">
        <v>431</v>
      </c>
      <c r="B501" s="41" t="s">
        <v>29</v>
      </c>
      <c r="C501" s="85">
        <v>10</v>
      </c>
      <c r="D501" s="32" t="s">
        <v>33</v>
      </c>
      <c r="E501" s="32" t="s">
        <v>268</v>
      </c>
      <c r="F501" s="38"/>
      <c r="G501" s="26">
        <f>G502</f>
        <v>91.1</v>
      </c>
    </row>
    <row r="502" spans="1:7" ht="28.5" customHeight="1">
      <c r="A502" s="12" t="s">
        <v>121</v>
      </c>
      <c r="B502" s="41" t="s">
        <v>29</v>
      </c>
      <c r="C502" s="85">
        <v>10</v>
      </c>
      <c r="D502" s="32" t="s">
        <v>33</v>
      </c>
      <c r="E502" s="32" t="s">
        <v>269</v>
      </c>
      <c r="F502" s="38"/>
      <c r="G502" s="14">
        <f>G503</f>
        <v>91.1</v>
      </c>
    </row>
    <row r="503" spans="1:7" ht="30" customHeight="1">
      <c r="A503" s="1" t="s">
        <v>117</v>
      </c>
      <c r="B503" s="41" t="s">
        <v>29</v>
      </c>
      <c r="C503" s="85">
        <v>10</v>
      </c>
      <c r="D503" s="32" t="s">
        <v>33</v>
      </c>
      <c r="E503" s="32" t="s">
        <v>269</v>
      </c>
      <c r="F503" s="38">
        <v>240</v>
      </c>
      <c r="G503" s="14">
        <f>G504</f>
        <v>91.1</v>
      </c>
    </row>
    <row r="504" spans="1:8" ht="22.5" customHeight="1">
      <c r="A504" s="1" t="s">
        <v>434</v>
      </c>
      <c r="B504" s="41" t="s">
        <v>29</v>
      </c>
      <c r="C504" s="85">
        <v>10</v>
      </c>
      <c r="D504" s="32" t="s">
        <v>33</v>
      </c>
      <c r="E504" s="32" t="s">
        <v>269</v>
      </c>
      <c r="F504" s="38">
        <v>244</v>
      </c>
      <c r="G504" s="14">
        <v>91.1</v>
      </c>
      <c r="H504" s="28"/>
    </row>
    <row r="505" spans="1:7" ht="14.25" customHeight="1">
      <c r="A505" s="57" t="s">
        <v>96</v>
      </c>
      <c r="B505" s="41" t="s">
        <v>29</v>
      </c>
      <c r="C505" s="32" t="s">
        <v>59</v>
      </c>
      <c r="D505" s="33"/>
      <c r="E505" s="5"/>
      <c r="F505" s="67"/>
      <c r="G505" s="179">
        <f>G506</f>
        <v>4763.599999999999</v>
      </c>
    </row>
    <row r="506" spans="1:7" ht="14.25" customHeight="1">
      <c r="A506" s="57" t="s">
        <v>97</v>
      </c>
      <c r="B506" s="41" t="s">
        <v>29</v>
      </c>
      <c r="C506" s="32" t="s">
        <v>59</v>
      </c>
      <c r="D506" s="33" t="s">
        <v>37</v>
      </c>
      <c r="E506" s="5"/>
      <c r="F506" s="67"/>
      <c r="G506" s="179">
        <f>SUM(G507)</f>
        <v>4763.599999999999</v>
      </c>
    </row>
    <row r="507" spans="1:7" ht="53.25" customHeight="1">
      <c r="A507" s="86" t="s">
        <v>423</v>
      </c>
      <c r="B507" s="41" t="s">
        <v>29</v>
      </c>
      <c r="C507" s="32" t="s">
        <v>59</v>
      </c>
      <c r="D507" s="33" t="s">
        <v>37</v>
      </c>
      <c r="E507" s="5" t="s">
        <v>213</v>
      </c>
      <c r="F507" s="5"/>
      <c r="G507" s="180">
        <f>SUM(G508)</f>
        <v>4763.599999999999</v>
      </c>
    </row>
    <row r="508" spans="1:11" ht="26.25" customHeight="1">
      <c r="A508" s="68" t="s">
        <v>424</v>
      </c>
      <c r="B508" s="41" t="s">
        <v>29</v>
      </c>
      <c r="C508" s="32" t="s">
        <v>59</v>
      </c>
      <c r="D508" s="33" t="s">
        <v>37</v>
      </c>
      <c r="E508" s="5" t="s">
        <v>214</v>
      </c>
      <c r="F508" s="5"/>
      <c r="G508" s="180">
        <f>G509+G514</f>
        <v>4763.599999999999</v>
      </c>
      <c r="K508" s="28"/>
    </row>
    <row r="509" spans="1:7" ht="18" customHeight="1">
      <c r="A509" s="68" t="s">
        <v>126</v>
      </c>
      <c r="B509" s="41" t="s">
        <v>29</v>
      </c>
      <c r="C509" s="32" t="s">
        <v>59</v>
      </c>
      <c r="D509" s="33" t="s">
        <v>37</v>
      </c>
      <c r="E509" s="5" t="s">
        <v>215</v>
      </c>
      <c r="F509" s="5"/>
      <c r="G509" s="180">
        <f>G510+G512</f>
        <v>456.9</v>
      </c>
    </row>
    <row r="510" spans="1:7" ht="24.75" customHeight="1">
      <c r="A510" s="190" t="s">
        <v>415</v>
      </c>
      <c r="B510" s="41" t="s">
        <v>29</v>
      </c>
      <c r="C510" s="32" t="s">
        <v>59</v>
      </c>
      <c r="D510" s="33" t="s">
        <v>37</v>
      </c>
      <c r="E510" s="5" t="s">
        <v>215</v>
      </c>
      <c r="F510" s="67">
        <v>120</v>
      </c>
      <c r="G510" s="191">
        <f>G511</f>
        <v>382.3</v>
      </c>
    </row>
    <row r="511" spans="1:7" ht="53.25" customHeight="1">
      <c r="A511" s="190" t="s">
        <v>409</v>
      </c>
      <c r="B511" s="41" t="s">
        <v>29</v>
      </c>
      <c r="C511" s="32" t="s">
        <v>59</v>
      </c>
      <c r="D511" s="33" t="s">
        <v>37</v>
      </c>
      <c r="E511" s="5" t="s">
        <v>215</v>
      </c>
      <c r="F511" s="67">
        <v>123</v>
      </c>
      <c r="G511" s="191">
        <v>382.3</v>
      </c>
    </row>
    <row r="512" spans="1:11" ht="26.25" customHeight="1">
      <c r="A512" s="1" t="s">
        <v>117</v>
      </c>
      <c r="B512" s="30" t="s">
        <v>29</v>
      </c>
      <c r="C512" s="32" t="s">
        <v>59</v>
      </c>
      <c r="D512" s="33" t="s">
        <v>37</v>
      </c>
      <c r="E512" s="5" t="s">
        <v>215</v>
      </c>
      <c r="F512" s="30">
        <v>240</v>
      </c>
      <c r="G512" s="161">
        <f>G513</f>
        <v>74.6</v>
      </c>
      <c r="K512" s="28"/>
    </row>
    <row r="513" spans="1:7" ht="19.5" customHeight="1">
      <c r="A513" s="1" t="s">
        <v>434</v>
      </c>
      <c r="B513" s="30" t="s">
        <v>29</v>
      </c>
      <c r="C513" s="32" t="s">
        <v>59</v>
      </c>
      <c r="D513" s="33" t="s">
        <v>37</v>
      </c>
      <c r="E513" s="5" t="s">
        <v>215</v>
      </c>
      <c r="F513" s="30">
        <v>244</v>
      </c>
      <c r="G513" s="161">
        <v>74.6</v>
      </c>
    </row>
    <row r="514" spans="1:7" ht="27.75" customHeight="1">
      <c r="A514" s="1" t="s">
        <v>506</v>
      </c>
      <c r="B514" s="30" t="s">
        <v>29</v>
      </c>
      <c r="C514" s="32" t="s">
        <v>59</v>
      </c>
      <c r="D514" s="33" t="s">
        <v>37</v>
      </c>
      <c r="E514" s="5" t="s">
        <v>505</v>
      </c>
      <c r="F514" s="30"/>
      <c r="G514" s="161">
        <f>G515</f>
        <v>4306.7</v>
      </c>
    </row>
    <row r="515" spans="1:7" ht="15" customHeight="1">
      <c r="A515" s="1" t="s">
        <v>497</v>
      </c>
      <c r="B515" s="30" t="s">
        <v>29</v>
      </c>
      <c r="C515" s="32" t="s">
        <v>59</v>
      </c>
      <c r="D515" s="33" t="s">
        <v>37</v>
      </c>
      <c r="E515" s="5" t="s">
        <v>505</v>
      </c>
      <c r="F515" s="30">
        <v>520</v>
      </c>
      <c r="G515" s="161">
        <f>G516</f>
        <v>4306.7</v>
      </c>
    </row>
    <row r="516" spans="1:7" ht="40.5" customHeight="1">
      <c r="A516" s="21" t="s">
        <v>189</v>
      </c>
      <c r="B516" s="30" t="s">
        <v>29</v>
      </c>
      <c r="C516" s="32" t="s">
        <v>59</v>
      </c>
      <c r="D516" s="33" t="s">
        <v>37</v>
      </c>
      <c r="E516" s="5" t="s">
        <v>505</v>
      </c>
      <c r="F516" s="30">
        <v>521</v>
      </c>
      <c r="G516" s="161">
        <v>4306.7</v>
      </c>
    </row>
    <row r="517" spans="1:10" ht="23.25" customHeight="1">
      <c r="A517" s="13" t="s">
        <v>270</v>
      </c>
      <c r="B517" s="38" t="s">
        <v>29</v>
      </c>
      <c r="C517" s="5"/>
      <c r="D517" s="5"/>
      <c r="E517" s="5"/>
      <c r="F517" s="5"/>
      <c r="G517" s="53">
        <f>SUM(G260+G342+G414+G505+G473+G403+G335+G386+G408)</f>
        <v>120336.20000000001</v>
      </c>
      <c r="I517" s="135"/>
      <c r="J517" s="135"/>
    </row>
    <row r="518" spans="1:7" ht="15" customHeight="1">
      <c r="A518" s="70" t="s">
        <v>87</v>
      </c>
      <c r="B518" s="30" t="s">
        <v>85</v>
      </c>
      <c r="C518" s="32"/>
      <c r="D518" s="33"/>
      <c r="E518" s="5"/>
      <c r="F518" s="67"/>
      <c r="G518" s="7"/>
    </row>
    <row r="519" spans="1:7" ht="18" customHeight="1">
      <c r="A519" s="65" t="s">
        <v>44</v>
      </c>
      <c r="B519" s="30" t="s">
        <v>85</v>
      </c>
      <c r="C519" s="60" t="s">
        <v>67</v>
      </c>
      <c r="D519" s="32"/>
      <c r="E519" s="39"/>
      <c r="F519" s="37"/>
      <c r="G519" s="161">
        <f>G520</f>
        <v>5124.5</v>
      </c>
    </row>
    <row r="520" spans="1:7" ht="25.5" customHeight="1">
      <c r="A520" s="65" t="s">
        <v>95</v>
      </c>
      <c r="B520" s="30" t="s">
        <v>85</v>
      </c>
      <c r="C520" s="60" t="s">
        <v>67</v>
      </c>
      <c r="D520" s="33" t="s">
        <v>33</v>
      </c>
      <c r="E520" s="39"/>
      <c r="F520" s="37"/>
      <c r="G520" s="161">
        <f>G521</f>
        <v>5124.5</v>
      </c>
    </row>
    <row r="521" spans="1:7" ht="24.75" customHeight="1">
      <c r="A521" s="83" t="s">
        <v>129</v>
      </c>
      <c r="B521" s="30" t="s">
        <v>85</v>
      </c>
      <c r="C521" s="60" t="s">
        <v>67</v>
      </c>
      <c r="D521" s="33" t="s">
        <v>33</v>
      </c>
      <c r="E521" s="5" t="s">
        <v>236</v>
      </c>
      <c r="F521" s="38"/>
      <c r="G521" s="161">
        <f>G522</f>
        <v>5124.5</v>
      </c>
    </row>
    <row r="522" spans="1:7" ht="24.75" customHeight="1">
      <c r="A522" s="15" t="s">
        <v>159</v>
      </c>
      <c r="B522" s="30" t="s">
        <v>85</v>
      </c>
      <c r="C522" s="60" t="s">
        <v>67</v>
      </c>
      <c r="D522" s="33" t="s">
        <v>33</v>
      </c>
      <c r="E522" s="5" t="s">
        <v>271</v>
      </c>
      <c r="F522" s="37"/>
      <c r="G522" s="161">
        <f>G524+G531</f>
        <v>5124.5</v>
      </c>
    </row>
    <row r="523" spans="1:7" ht="18.75" customHeight="1">
      <c r="A523" s="196" t="s">
        <v>405</v>
      </c>
      <c r="B523" s="174" t="s">
        <v>85</v>
      </c>
      <c r="C523" s="192" t="s">
        <v>67</v>
      </c>
      <c r="D523" s="175" t="s">
        <v>33</v>
      </c>
      <c r="E523" s="176" t="s">
        <v>406</v>
      </c>
      <c r="F523" s="162"/>
      <c r="G523" s="161">
        <f>G524</f>
        <v>5066.9</v>
      </c>
    </row>
    <row r="524" spans="1:7" ht="26.25" customHeight="1">
      <c r="A524" s="197" t="s">
        <v>400</v>
      </c>
      <c r="B524" s="174" t="s">
        <v>85</v>
      </c>
      <c r="C524" s="192" t="s">
        <v>67</v>
      </c>
      <c r="D524" s="175" t="s">
        <v>33</v>
      </c>
      <c r="E524" s="176" t="s">
        <v>401</v>
      </c>
      <c r="F524" s="194"/>
      <c r="G524" s="161">
        <f>G525+G529</f>
        <v>5066.9</v>
      </c>
    </row>
    <row r="525" spans="1:7" ht="26.25" customHeight="1">
      <c r="A525" s="1" t="s">
        <v>119</v>
      </c>
      <c r="B525" s="30" t="s">
        <v>85</v>
      </c>
      <c r="C525" s="60" t="s">
        <v>67</v>
      </c>
      <c r="D525" s="33" t="s">
        <v>33</v>
      </c>
      <c r="E525" s="176" t="s">
        <v>401</v>
      </c>
      <c r="F525" s="30">
        <v>120</v>
      </c>
      <c r="G525" s="161">
        <f>G526+G527+G528</f>
        <v>4730.5</v>
      </c>
    </row>
    <row r="526" spans="1:7" ht="27" customHeight="1">
      <c r="A526" s="1" t="s">
        <v>220</v>
      </c>
      <c r="B526" s="30" t="s">
        <v>85</v>
      </c>
      <c r="C526" s="60" t="s">
        <v>67</v>
      </c>
      <c r="D526" s="33" t="s">
        <v>33</v>
      </c>
      <c r="E526" s="176" t="s">
        <v>401</v>
      </c>
      <c r="F526" s="30">
        <v>121</v>
      </c>
      <c r="G526" s="161">
        <v>3698</v>
      </c>
    </row>
    <row r="527" spans="1:7" ht="27" customHeight="1">
      <c r="A527" s="1" t="s">
        <v>148</v>
      </c>
      <c r="B527" s="30" t="s">
        <v>85</v>
      </c>
      <c r="C527" s="60" t="s">
        <v>67</v>
      </c>
      <c r="D527" s="33" t="s">
        <v>33</v>
      </c>
      <c r="E527" s="176" t="s">
        <v>401</v>
      </c>
      <c r="F527" s="30">
        <v>122</v>
      </c>
      <c r="G527" s="161">
        <v>115.2</v>
      </c>
    </row>
    <row r="528" spans="1:7" ht="26.25" customHeight="1">
      <c r="A528" s="1" t="s">
        <v>219</v>
      </c>
      <c r="B528" s="30" t="s">
        <v>85</v>
      </c>
      <c r="C528" s="60" t="s">
        <v>67</v>
      </c>
      <c r="D528" s="33" t="s">
        <v>33</v>
      </c>
      <c r="E528" s="176" t="s">
        <v>401</v>
      </c>
      <c r="F528" s="30">
        <v>129</v>
      </c>
      <c r="G528" s="161">
        <v>917.3</v>
      </c>
    </row>
    <row r="529" spans="1:7" ht="29.25" customHeight="1">
      <c r="A529" s="1" t="s">
        <v>117</v>
      </c>
      <c r="B529" s="30" t="s">
        <v>85</v>
      </c>
      <c r="C529" s="60" t="s">
        <v>67</v>
      </c>
      <c r="D529" s="33" t="s">
        <v>33</v>
      </c>
      <c r="E529" s="176" t="s">
        <v>401</v>
      </c>
      <c r="F529" s="30">
        <v>240</v>
      </c>
      <c r="G529" s="161">
        <f>G530</f>
        <v>336.4</v>
      </c>
    </row>
    <row r="530" spans="1:7" ht="21.75" customHeight="1">
      <c r="A530" s="1" t="s">
        <v>434</v>
      </c>
      <c r="B530" s="30" t="s">
        <v>85</v>
      </c>
      <c r="C530" s="60" t="s">
        <v>67</v>
      </c>
      <c r="D530" s="33" t="s">
        <v>33</v>
      </c>
      <c r="E530" s="176" t="s">
        <v>401</v>
      </c>
      <c r="F530" s="30">
        <v>244</v>
      </c>
      <c r="G530" s="161">
        <v>336.4</v>
      </c>
    </row>
    <row r="531" spans="1:7" ht="30.75" customHeight="1">
      <c r="A531" s="15" t="s">
        <v>103</v>
      </c>
      <c r="B531" s="30" t="s">
        <v>85</v>
      </c>
      <c r="C531" s="60" t="s">
        <v>67</v>
      </c>
      <c r="D531" s="33" t="s">
        <v>33</v>
      </c>
      <c r="E531" s="5" t="s">
        <v>272</v>
      </c>
      <c r="F531" s="37"/>
      <c r="G531" s="161">
        <f>G532</f>
        <v>57.6</v>
      </c>
    </row>
    <row r="532" spans="1:7" ht="30.75" customHeight="1">
      <c r="A532" s="1" t="s">
        <v>111</v>
      </c>
      <c r="B532" s="30" t="s">
        <v>85</v>
      </c>
      <c r="C532" s="60" t="s">
        <v>67</v>
      </c>
      <c r="D532" s="33" t="s">
        <v>33</v>
      </c>
      <c r="E532" s="5" t="s">
        <v>272</v>
      </c>
      <c r="F532" s="162" t="s">
        <v>339</v>
      </c>
      <c r="G532" s="161">
        <f>G533</f>
        <v>57.6</v>
      </c>
    </row>
    <row r="533" spans="1:8" ht="30.75" customHeight="1">
      <c r="A533" s="1" t="s">
        <v>178</v>
      </c>
      <c r="B533" s="30" t="s">
        <v>85</v>
      </c>
      <c r="C533" s="60" t="s">
        <v>67</v>
      </c>
      <c r="D533" s="33" t="s">
        <v>33</v>
      </c>
      <c r="E533" s="5" t="s">
        <v>272</v>
      </c>
      <c r="F533" s="162" t="s">
        <v>338</v>
      </c>
      <c r="G533" s="161">
        <v>57.6</v>
      </c>
      <c r="H533" s="28"/>
    </row>
    <row r="534" spans="1:7" ht="22.5" customHeight="1">
      <c r="A534" s="19" t="s">
        <v>89</v>
      </c>
      <c r="B534" s="30" t="s">
        <v>85</v>
      </c>
      <c r="C534" s="60"/>
      <c r="D534" s="33"/>
      <c r="E534" s="69"/>
      <c r="F534" s="5"/>
      <c r="G534" s="220">
        <f>G519</f>
        <v>5124.5</v>
      </c>
    </row>
    <row r="535" spans="1:7" ht="66" customHeight="1">
      <c r="A535" s="203" t="s">
        <v>432</v>
      </c>
      <c r="B535" s="103"/>
      <c r="C535" s="104"/>
      <c r="D535" s="103"/>
      <c r="E535" s="104"/>
      <c r="F535" s="103"/>
      <c r="G535" s="103" t="s">
        <v>110</v>
      </c>
    </row>
    <row r="536" spans="1:7" ht="15" customHeight="1">
      <c r="A536" s="16" t="s">
        <v>54</v>
      </c>
      <c r="B536" s="38">
        <v>165</v>
      </c>
      <c r="C536" s="38" t="s">
        <v>32</v>
      </c>
      <c r="D536" s="105"/>
      <c r="E536" s="42"/>
      <c r="F536" s="42"/>
      <c r="G536" s="6">
        <f>SUM(G537)</f>
        <v>9908.800000000001</v>
      </c>
    </row>
    <row r="537" spans="1:7" ht="12.75">
      <c r="A537" s="19" t="s">
        <v>58</v>
      </c>
      <c r="B537" s="38">
        <v>165</v>
      </c>
      <c r="C537" s="32" t="s">
        <v>32</v>
      </c>
      <c r="D537" s="32" t="s">
        <v>91</v>
      </c>
      <c r="E537" s="32"/>
      <c r="F537" s="5"/>
      <c r="G537" s="6">
        <f>SUM(G538+G547+G553)</f>
        <v>9908.800000000001</v>
      </c>
    </row>
    <row r="538" spans="1:7" ht="27.75" customHeight="1">
      <c r="A538" s="73" t="s">
        <v>123</v>
      </c>
      <c r="B538" s="38">
        <v>165</v>
      </c>
      <c r="C538" s="32" t="s">
        <v>32</v>
      </c>
      <c r="D538" s="32" t="s">
        <v>91</v>
      </c>
      <c r="E538" s="32" t="s">
        <v>273</v>
      </c>
      <c r="F538" s="32"/>
      <c r="G538" s="6">
        <f>SUM(G539)</f>
        <v>9596.000000000002</v>
      </c>
    </row>
    <row r="539" spans="1:7" ht="30" customHeight="1">
      <c r="A539" s="11" t="s">
        <v>125</v>
      </c>
      <c r="B539" s="38">
        <v>165</v>
      </c>
      <c r="C539" s="32" t="s">
        <v>32</v>
      </c>
      <c r="D539" s="32" t="s">
        <v>91</v>
      </c>
      <c r="E539" s="32" t="s">
        <v>247</v>
      </c>
      <c r="F539" s="32"/>
      <c r="G539" s="6">
        <f>G540</f>
        <v>9596.000000000002</v>
      </c>
    </row>
    <row r="540" spans="1:7" ht="26.25" customHeight="1">
      <c r="A540" s="64" t="s">
        <v>124</v>
      </c>
      <c r="B540" s="38">
        <v>165</v>
      </c>
      <c r="C540" s="32" t="s">
        <v>32</v>
      </c>
      <c r="D540" s="32" t="s">
        <v>91</v>
      </c>
      <c r="E540" s="32" t="s">
        <v>222</v>
      </c>
      <c r="F540" s="37"/>
      <c r="G540" s="9">
        <f>G541+G545</f>
        <v>9596.000000000002</v>
      </c>
    </row>
    <row r="541" spans="1:7" ht="23.25" customHeight="1">
      <c r="A541" s="1" t="s">
        <v>119</v>
      </c>
      <c r="B541" s="38">
        <v>165</v>
      </c>
      <c r="C541" s="32" t="s">
        <v>32</v>
      </c>
      <c r="D541" s="32" t="s">
        <v>91</v>
      </c>
      <c r="E541" s="32" t="s">
        <v>222</v>
      </c>
      <c r="F541" s="30">
        <v>120</v>
      </c>
      <c r="G541" s="14">
        <f>G542+G543+G544</f>
        <v>9014.300000000001</v>
      </c>
    </row>
    <row r="542" spans="1:7" ht="27" customHeight="1">
      <c r="A542" s="1" t="s">
        <v>220</v>
      </c>
      <c r="B542" s="38">
        <v>165</v>
      </c>
      <c r="C542" s="32" t="s">
        <v>32</v>
      </c>
      <c r="D542" s="32" t="s">
        <v>91</v>
      </c>
      <c r="E542" s="32" t="s">
        <v>222</v>
      </c>
      <c r="F542" s="30">
        <v>121</v>
      </c>
      <c r="G542" s="14">
        <v>6904.8</v>
      </c>
    </row>
    <row r="543" spans="1:7" ht="37.5" customHeight="1">
      <c r="A543" s="1" t="s">
        <v>148</v>
      </c>
      <c r="B543" s="38">
        <v>165</v>
      </c>
      <c r="C543" s="32" t="s">
        <v>32</v>
      </c>
      <c r="D543" s="32" t="s">
        <v>91</v>
      </c>
      <c r="E543" s="32" t="s">
        <v>222</v>
      </c>
      <c r="F543" s="30">
        <v>122</v>
      </c>
      <c r="G543" s="14">
        <v>133.3</v>
      </c>
    </row>
    <row r="544" spans="1:7" ht="26.25" customHeight="1">
      <c r="A544" s="1" t="s">
        <v>219</v>
      </c>
      <c r="B544" s="38">
        <v>165</v>
      </c>
      <c r="C544" s="32" t="s">
        <v>32</v>
      </c>
      <c r="D544" s="32" t="s">
        <v>91</v>
      </c>
      <c r="E544" s="32" t="s">
        <v>222</v>
      </c>
      <c r="F544" s="30">
        <v>129</v>
      </c>
      <c r="G544" s="14">
        <v>1976.2</v>
      </c>
    </row>
    <row r="545" spans="1:7" ht="30" customHeight="1">
      <c r="A545" s="1" t="s">
        <v>117</v>
      </c>
      <c r="B545" s="38">
        <v>165</v>
      </c>
      <c r="C545" s="32" t="s">
        <v>32</v>
      </c>
      <c r="D545" s="32" t="s">
        <v>91</v>
      </c>
      <c r="E545" s="32" t="s">
        <v>222</v>
      </c>
      <c r="F545" s="30">
        <v>240</v>
      </c>
      <c r="G545" s="14">
        <f>G546</f>
        <v>581.7</v>
      </c>
    </row>
    <row r="546" spans="1:7" ht="18" customHeight="1">
      <c r="A546" s="1" t="s">
        <v>434</v>
      </c>
      <c r="B546" s="38">
        <v>165</v>
      </c>
      <c r="C546" s="32" t="s">
        <v>32</v>
      </c>
      <c r="D546" s="32" t="s">
        <v>91</v>
      </c>
      <c r="E546" s="32" t="s">
        <v>222</v>
      </c>
      <c r="F546" s="30">
        <v>244</v>
      </c>
      <c r="G546" s="14">
        <v>581.7</v>
      </c>
    </row>
    <row r="547" spans="1:7" ht="28.5" customHeight="1">
      <c r="A547" s="92" t="s">
        <v>160</v>
      </c>
      <c r="B547" s="38">
        <v>165</v>
      </c>
      <c r="C547" s="32" t="s">
        <v>32</v>
      </c>
      <c r="D547" s="32" t="s">
        <v>91</v>
      </c>
      <c r="E547" s="32" t="s">
        <v>274</v>
      </c>
      <c r="F547" s="32"/>
      <c r="G547" s="6">
        <f>SUM(G548,G551)</f>
        <v>254.89999999999998</v>
      </c>
    </row>
    <row r="548" spans="1:7" ht="28.5" customHeight="1">
      <c r="A548" s="106" t="s">
        <v>0</v>
      </c>
      <c r="B548" s="38">
        <v>165</v>
      </c>
      <c r="C548" s="32" t="s">
        <v>32</v>
      </c>
      <c r="D548" s="32" t="s">
        <v>91</v>
      </c>
      <c r="E548" s="32" t="s">
        <v>275</v>
      </c>
      <c r="F548" s="32"/>
      <c r="G548" s="6">
        <f>G549</f>
        <v>204.1</v>
      </c>
    </row>
    <row r="549" spans="1:7" ht="27.75" customHeight="1">
      <c r="A549" s="1" t="s">
        <v>117</v>
      </c>
      <c r="B549" s="38">
        <v>165</v>
      </c>
      <c r="C549" s="32" t="s">
        <v>32</v>
      </c>
      <c r="D549" s="32" t="s">
        <v>91</v>
      </c>
      <c r="E549" s="32" t="s">
        <v>275</v>
      </c>
      <c r="F549" s="30">
        <v>240</v>
      </c>
      <c r="G549" s="7">
        <f>G550</f>
        <v>204.1</v>
      </c>
    </row>
    <row r="550" spans="1:7" ht="17.25" customHeight="1">
      <c r="A550" s="1" t="s">
        <v>435</v>
      </c>
      <c r="B550" s="38">
        <v>165</v>
      </c>
      <c r="C550" s="32" t="s">
        <v>32</v>
      </c>
      <c r="D550" s="32" t="s">
        <v>91</v>
      </c>
      <c r="E550" s="32" t="s">
        <v>275</v>
      </c>
      <c r="F550" s="30">
        <v>244</v>
      </c>
      <c r="G550" s="14">
        <v>204.1</v>
      </c>
    </row>
    <row r="551" spans="1:7" ht="21.75" customHeight="1">
      <c r="A551" s="107" t="s">
        <v>1</v>
      </c>
      <c r="B551" s="38">
        <v>165</v>
      </c>
      <c r="C551" s="32" t="s">
        <v>32</v>
      </c>
      <c r="D551" s="32" t="s">
        <v>91</v>
      </c>
      <c r="E551" s="32" t="s">
        <v>276</v>
      </c>
      <c r="F551" s="32"/>
      <c r="G551" s="6">
        <f>G552</f>
        <v>50.8</v>
      </c>
    </row>
    <row r="552" spans="1:7" ht="24" customHeight="1">
      <c r="A552" s="1" t="s">
        <v>20</v>
      </c>
      <c r="B552" s="38">
        <v>165</v>
      </c>
      <c r="C552" s="32" t="s">
        <v>32</v>
      </c>
      <c r="D552" s="32" t="s">
        <v>91</v>
      </c>
      <c r="E552" s="32" t="s">
        <v>276</v>
      </c>
      <c r="F552" s="30">
        <v>850</v>
      </c>
      <c r="G552" s="169">
        <v>50.8</v>
      </c>
    </row>
    <row r="553" spans="1:7" ht="45" customHeight="1">
      <c r="A553" s="1" t="s">
        <v>370</v>
      </c>
      <c r="B553" s="38">
        <v>165</v>
      </c>
      <c r="C553" s="32" t="s">
        <v>32</v>
      </c>
      <c r="D553" s="32" t="s">
        <v>91</v>
      </c>
      <c r="E553" s="32" t="s">
        <v>225</v>
      </c>
      <c r="F553" s="30"/>
      <c r="G553" s="169">
        <f>G554</f>
        <v>57.9</v>
      </c>
    </row>
    <row r="554" spans="1:7" ht="26.25" customHeight="1">
      <c r="A554" s="1" t="s">
        <v>166</v>
      </c>
      <c r="B554" s="38">
        <v>165</v>
      </c>
      <c r="C554" s="32" t="s">
        <v>32</v>
      </c>
      <c r="D554" s="32" t="s">
        <v>91</v>
      </c>
      <c r="E554" s="32" t="s">
        <v>226</v>
      </c>
      <c r="F554" s="30"/>
      <c r="G554" s="169">
        <f>G555</f>
        <v>57.9</v>
      </c>
    </row>
    <row r="555" spans="1:7" ht="19.5" customHeight="1">
      <c r="A555" s="1" t="s">
        <v>362</v>
      </c>
      <c r="B555" s="38">
        <v>165</v>
      </c>
      <c r="C555" s="32" t="s">
        <v>32</v>
      </c>
      <c r="D555" s="32" t="s">
        <v>91</v>
      </c>
      <c r="E555" s="32" t="s">
        <v>226</v>
      </c>
      <c r="F555" s="30">
        <v>830</v>
      </c>
      <c r="G555" s="169">
        <f>G556</f>
        <v>57.9</v>
      </c>
    </row>
    <row r="556" spans="1:7" ht="27.75" customHeight="1">
      <c r="A556" s="205" t="s">
        <v>436</v>
      </c>
      <c r="B556" s="38">
        <v>165</v>
      </c>
      <c r="C556" s="32" t="s">
        <v>32</v>
      </c>
      <c r="D556" s="32" t="s">
        <v>91</v>
      </c>
      <c r="E556" s="32" t="s">
        <v>226</v>
      </c>
      <c r="F556" s="30">
        <v>831</v>
      </c>
      <c r="G556" s="169">
        <v>57.9</v>
      </c>
    </row>
    <row r="557" spans="1:7" ht="12.75">
      <c r="A557" s="65" t="s">
        <v>55</v>
      </c>
      <c r="B557" s="38">
        <v>165</v>
      </c>
      <c r="C557" s="32" t="s">
        <v>45</v>
      </c>
      <c r="D557" s="32"/>
      <c r="E557" s="32"/>
      <c r="F557" s="37"/>
      <c r="G557" s="6">
        <f>SUM(G558)</f>
        <v>281</v>
      </c>
    </row>
    <row r="558" spans="1:7" ht="16.5" customHeight="1">
      <c r="A558" s="19" t="s">
        <v>80</v>
      </c>
      <c r="B558" s="38">
        <v>165</v>
      </c>
      <c r="C558" s="32" t="s">
        <v>45</v>
      </c>
      <c r="D558" s="32" t="s">
        <v>48</v>
      </c>
      <c r="E558" s="32"/>
      <c r="F558" s="37"/>
      <c r="G558" s="6">
        <f>G559</f>
        <v>281</v>
      </c>
    </row>
    <row r="559" spans="1:7" ht="29.25" customHeight="1">
      <c r="A559" s="92" t="s">
        <v>160</v>
      </c>
      <c r="B559" s="38">
        <v>165</v>
      </c>
      <c r="C559" s="32" t="s">
        <v>45</v>
      </c>
      <c r="D559" s="32" t="s">
        <v>48</v>
      </c>
      <c r="E559" s="32" t="s">
        <v>274</v>
      </c>
      <c r="F559" s="33"/>
      <c r="G559" s="6">
        <f>SUM(G560,)</f>
        <v>281</v>
      </c>
    </row>
    <row r="560" spans="1:7" ht="18.75" customHeight="1">
      <c r="A560" s="11" t="s">
        <v>30</v>
      </c>
      <c r="B560" s="38">
        <v>165</v>
      </c>
      <c r="C560" s="32" t="s">
        <v>45</v>
      </c>
      <c r="D560" s="32" t="s">
        <v>48</v>
      </c>
      <c r="E560" s="5" t="s">
        <v>277</v>
      </c>
      <c r="F560" s="33"/>
      <c r="G560" s="6">
        <f>G561</f>
        <v>281</v>
      </c>
    </row>
    <row r="561" spans="1:7" ht="28.5" customHeight="1">
      <c r="A561" s="1" t="s">
        <v>117</v>
      </c>
      <c r="B561" s="38">
        <v>165</v>
      </c>
      <c r="C561" s="32" t="s">
        <v>45</v>
      </c>
      <c r="D561" s="32" t="s">
        <v>48</v>
      </c>
      <c r="E561" s="5" t="s">
        <v>277</v>
      </c>
      <c r="F561" s="30">
        <v>240</v>
      </c>
      <c r="G561" s="7">
        <f>G562</f>
        <v>281</v>
      </c>
    </row>
    <row r="562" spans="1:7" ht="18.75" customHeight="1">
      <c r="A562" s="1" t="s">
        <v>435</v>
      </c>
      <c r="B562" s="38">
        <v>165</v>
      </c>
      <c r="C562" s="32" t="s">
        <v>45</v>
      </c>
      <c r="D562" s="32" t="s">
        <v>48</v>
      </c>
      <c r="E562" s="5" t="s">
        <v>277</v>
      </c>
      <c r="F562" s="30">
        <v>244</v>
      </c>
      <c r="G562" s="14">
        <v>281</v>
      </c>
    </row>
    <row r="563" spans="1:7" ht="19.5" customHeight="1">
      <c r="A563" s="82" t="s">
        <v>38</v>
      </c>
      <c r="B563" s="38">
        <v>165</v>
      </c>
      <c r="C563" s="32" t="s">
        <v>34</v>
      </c>
      <c r="D563" s="32"/>
      <c r="E563" s="69"/>
      <c r="F563" s="30"/>
      <c r="G563" s="14">
        <f>G572+G589+G583+G564</f>
        <v>5809.4</v>
      </c>
    </row>
    <row r="564" spans="1:7" ht="27.75" customHeight="1">
      <c r="A564" s="82" t="s">
        <v>68</v>
      </c>
      <c r="B564" s="38">
        <v>165</v>
      </c>
      <c r="C564" s="32" t="s">
        <v>34</v>
      </c>
      <c r="D564" s="32" t="s">
        <v>32</v>
      </c>
      <c r="E564" s="69"/>
      <c r="F564" s="30"/>
      <c r="G564" s="14">
        <f>G565</f>
        <v>1509.1999999999998</v>
      </c>
    </row>
    <row r="565" spans="1:7" ht="27.75" customHeight="1">
      <c r="A565" s="64" t="s">
        <v>371</v>
      </c>
      <c r="B565" s="38">
        <v>165</v>
      </c>
      <c r="C565" s="32" t="s">
        <v>34</v>
      </c>
      <c r="D565" s="32" t="s">
        <v>32</v>
      </c>
      <c r="E565" s="69" t="s">
        <v>372</v>
      </c>
      <c r="F565" s="30"/>
      <c r="G565" s="14">
        <f>G566+G568</f>
        <v>1509.1999999999998</v>
      </c>
    </row>
    <row r="566" spans="1:7" ht="26.25" customHeight="1">
      <c r="A566" s="64" t="s">
        <v>417</v>
      </c>
      <c r="B566" s="38">
        <v>165</v>
      </c>
      <c r="C566" s="32" t="s">
        <v>34</v>
      </c>
      <c r="D566" s="32" t="s">
        <v>32</v>
      </c>
      <c r="E566" s="69" t="s">
        <v>416</v>
      </c>
      <c r="F566" s="30"/>
      <c r="G566" s="14">
        <f>G567</f>
        <v>1053.6</v>
      </c>
    </row>
    <row r="567" spans="1:7" ht="20.25" customHeight="1">
      <c r="A567" s="64" t="s">
        <v>20</v>
      </c>
      <c r="B567" s="38">
        <v>165</v>
      </c>
      <c r="C567" s="32" t="s">
        <v>34</v>
      </c>
      <c r="D567" s="32" t="s">
        <v>32</v>
      </c>
      <c r="E567" s="69" t="s">
        <v>416</v>
      </c>
      <c r="F567" s="30">
        <v>850</v>
      </c>
      <c r="G567" s="14">
        <v>1053.6</v>
      </c>
    </row>
    <row r="568" spans="1:7" ht="20.25" customHeight="1">
      <c r="A568" s="64" t="s">
        <v>479</v>
      </c>
      <c r="B568" s="38">
        <v>165</v>
      </c>
      <c r="C568" s="32" t="s">
        <v>34</v>
      </c>
      <c r="D568" s="32" t="s">
        <v>32</v>
      </c>
      <c r="E568" s="69" t="s">
        <v>478</v>
      </c>
      <c r="F568" s="30"/>
      <c r="G568" s="14">
        <f>G569+G571</f>
        <v>455.59999999999997</v>
      </c>
    </row>
    <row r="569" spans="1:7" ht="30.75" customHeight="1">
      <c r="A569" s="1" t="s">
        <v>117</v>
      </c>
      <c r="B569" s="38">
        <v>165</v>
      </c>
      <c r="C569" s="32" t="s">
        <v>34</v>
      </c>
      <c r="D569" s="32" t="s">
        <v>32</v>
      </c>
      <c r="E569" s="69" t="s">
        <v>478</v>
      </c>
      <c r="F569" s="30">
        <v>240</v>
      </c>
      <c r="G569" s="14">
        <f>G570</f>
        <v>440.4</v>
      </c>
    </row>
    <row r="570" spans="1:7" ht="20.25" customHeight="1">
      <c r="A570" s="1" t="s">
        <v>435</v>
      </c>
      <c r="B570" s="38">
        <v>165</v>
      </c>
      <c r="C570" s="32" t="s">
        <v>34</v>
      </c>
      <c r="D570" s="32" t="s">
        <v>32</v>
      </c>
      <c r="E570" s="69" t="s">
        <v>478</v>
      </c>
      <c r="F570" s="30">
        <v>244</v>
      </c>
      <c r="G570" s="14">
        <v>440.4</v>
      </c>
    </row>
    <row r="571" spans="1:7" ht="20.25" customHeight="1">
      <c r="A571" s="1" t="s">
        <v>362</v>
      </c>
      <c r="B571" s="38">
        <v>165</v>
      </c>
      <c r="C571" s="32" t="s">
        <v>34</v>
      </c>
      <c r="D571" s="32" t="s">
        <v>32</v>
      </c>
      <c r="E571" s="69" t="s">
        <v>478</v>
      </c>
      <c r="F571" s="30">
        <v>830</v>
      </c>
      <c r="G571" s="14">
        <v>15.2</v>
      </c>
    </row>
    <row r="572" spans="1:7" ht="18" customHeight="1">
      <c r="A572" s="82" t="s">
        <v>190</v>
      </c>
      <c r="B572" s="38">
        <v>165</v>
      </c>
      <c r="C572" s="32" t="s">
        <v>34</v>
      </c>
      <c r="D572" s="32" t="s">
        <v>37</v>
      </c>
      <c r="E572" s="69"/>
      <c r="F572" s="30"/>
      <c r="G572" s="14">
        <f>G573</f>
        <v>2909.9</v>
      </c>
    </row>
    <row r="573" spans="1:7" ht="27.75" customHeight="1">
      <c r="A573" s="64" t="s">
        <v>371</v>
      </c>
      <c r="B573" s="38">
        <v>165</v>
      </c>
      <c r="C573" s="32" t="s">
        <v>34</v>
      </c>
      <c r="D573" s="32" t="s">
        <v>37</v>
      </c>
      <c r="E573" s="69" t="s">
        <v>372</v>
      </c>
      <c r="F573" s="30"/>
      <c r="G573" s="14">
        <f>G574</f>
        <v>2909.9</v>
      </c>
    </row>
    <row r="574" spans="1:7" ht="27.75" customHeight="1">
      <c r="A574" s="64" t="s">
        <v>373</v>
      </c>
      <c r="B574" s="38">
        <v>165</v>
      </c>
      <c r="C574" s="32" t="s">
        <v>34</v>
      </c>
      <c r="D574" s="32" t="s">
        <v>37</v>
      </c>
      <c r="E574" s="69" t="s">
        <v>374</v>
      </c>
      <c r="F574" s="30"/>
      <c r="G574" s="14">
        <f>G575+G580</f>
        <v>2909.9</v>
      </c>
    </row>
    <row r="575" spans="1:7" ht="27.75" customHeight="1">
      <c r="A575" s="64" t="s">
        <v>375</v>
      </c>
      <c r="B575" s="38">
        <v>165</v>
      </c>
      <c r="C575" s="32" t="s">
        <v>34</v>
      </c>
      <c r="D575" s="32" t="s">
        <v>37</v>
      </c>
      <c r="E575" s="69" t="s">
        <v>376</v>
      </c>
      <c r="F575" s="30"/>
      <c r="G575" s="14">
        <f>G576+G578+G579</f>
        <v>2799.1</v>
      </c>
    </row>
    <row r="576" spans="1:7" ht="30" customHeight="1">
      <c r="A576" s="1" t="s">
        <v>117</v>
      </c>
      <c r="B576" s="38">
        <v>165</v>
      </c>
      <c r="C576" s="32" t="s">
        <v>34</v>
      </c>
      <c r="D576" s="32" t="s">
        <v>37</v>
      </c>
      <c r="E576" s="69" t="s">
        <v>376</v>
      </c>
      <c r="F576" s="30">
        <v>240</v>
      </c>
      <c r="G576" s="14">
        <f>G577</f>
        <v>2727.9</v>
      </c>
    </row>
    <row r="577" spans="1:7" ht="21" customHeight="1">
      <c r="A577" s="1" t="s">
        <v>434</v>
      </c>
      <c r="B577" s="38">
        <v>165</v>
      </c>
      <c r="C577" s="32" t="s">
        <v>34</v>
      </c>
      <c r="D577" s="32" t="s">
        <v>37</v>
      </c>
      <c r="E577" s="69" t="s">
        <v>376</v>
      </c>
      <c r="F577" s="30">
        <v>244</v>
      </c>
      <c r="G577" s="161">
        <v>2727.9</v>
      </c>
    </row>
    <row r="578" spans="1:7" ht="20.25" customHeight="1">
      <c r="A578" s="1" t="s">
        <v>362</v>
      </c>
      <c r="B578" s="38">
        <v>165</v>
      </c>
      <c r="C578" s="32" t="s">
        <v>34</v>
      </c>
      <c r="D578" s="32" t="s">
        <v>37</v>
      </c>
      <c r="E578" s="69" t="s">
        <v>376</v>
      </c>
      <c r="F578" s="30">
        <v>830</v>
      </c>
      <c r="G578" s="161">
        <v>64.1</v>
      </c>
    </row>
    <row r="579" spans="1:7" ht="20.25" customHeight="1">
      <c r="A579" s="64" t="s">
        <v>20</v>
      </c>
      <c r="B579" s="38">
        <v>165</v>
      </c>
      <c r="C579" s="32" t="s">
        <v>34</v>
      </c>
      <c r="D579" s="32" t="s">
        <v>37</v>
      </c>
      <c r="E579" s="69" t="s">
        <v>376</v>
      </c>
      <c r="F579" s="30">
        <v>850</v>
      </c>
      <c r="G579" s="161">
        <v>7.1</v>
      </c>
    </row>
    <row r="580" spans="1:7" ht="44.25" customHeight="1">
      <c r="A580" s="1" t="s">
        <v>377</v>
      </c>
      <c r="B580" s="38">
        <v>165</v>
      </c>
      <c r="C580" s="32" t="s">
        <v>34</v>
      </c>
      <c r="D580" s="32" t="s">
        <v>37</v>
      </c>
      <c r="E580" s="69" t="s">
        <v>378</v>
      </c>
      <c r="F580" s="30"/>
      <c r="G580" s="14">
        <f>G581</f>
        <v>110.8</v>
      </c>
    </row>
    <row r="581" spans="1:7" ht="32.25" customHeight="1">
      <c r="A581" s="1" t="s">
        <v>117</v>
      </c>
      <c r="B581" s="38">
        <v>165</v>
      </c>
      <c r="C581" s="32" t="s">
        <v>34</v>
      </c>
      <c r="D581" s="32" t="s">
        <v>37</v>
      </c>
      <c r="E581" s="69" t="s">
        <v>378</v>
      </c>
      <c r="F581" s="30">
        <v>240</v>
      </c>
      <c r="G581" s="14">
        <f>G582</f>
        <v>110.8</v>
      </c>
    </row>
    <row r="582" spans="1:7" ht="18.75" customHeight="1">
      <c r="A582" s="1" t="s">
        <v>434</v>
      </c>
      <c r="B582" s="38">
        <v>165</v>
      </c>
      <c r="C582" s="32" t="s">
        <v>34</v>
      </c>
      <c r="D582" s="32" t="s">
        <v>37</v>
      </c>
      <c r="E582" s="69" t="s">
        <v>378</v>
      </c>
      <c r="F582" s="30">
        <v>244</v>
      </c>
      <c r="G582" s="161">
        <v>110.8</v>
      </c>
    </row>
    <row r="583" spans="1:7" ht="27.75" customHeight="1">
      <c r="A583" s="82" t="s">
        <v>379</v>
      </c>
      <c r="B583" s="38">
        <v>165</v>
      </c>
      <c r="C583" s="32" t="s">
        <v>34</v>
      </c>
      <c r="D583" s="32" t="s">
        <v>39</v>
      </c>
      <c r="E583" s="69"/>
      <c r="F583" s="30"/>
      <c r="G583" s="14">
        <f>G584</f>
        <v>160.5</v>
      </c>
    </row>
    <row r="584" spans="1:7" ht="27.75" customHeight="1">
      <c r="A584" s="64" t="s">
        <v>371</v>
      </c>
      <c r="B584" s="38">
        <v>165</v>
      </c>
      <c r="C584" s="32" t="s">
        <v>34</v>
      </c>
      <c r="D584" s="32" t="s">
        <v>39</v>
      </c>
      <c r="E584" s="69" t="s">
        <v>372</v>
      </c>
      <c r="F584" s="30"/>
      <c r="G584" s="14">
        <f>G585</f>
        <v>160.5</v>
      </c>
    </row>
    <row r="585" spans="1:7" ht="27.75" customHeight="1">
      <c r="A585" s="64" t="s">
        <v>373</v>
      </c>
      <c r="B585" s="38">
        <v>165</v>
      </c>
      <c r="C585" s="32" t="s">
        <v>34</v>
      </c>
      <c r="D585" s="32" t="s">
        <v>39</v>
      </c>
      <c r="E585" s="69" t="s">
        <v>374</v>
      </c>
      <c r="F585" s="30"/>
      <c r="G585" s="14">
        <f>G586</f>
        <v>160.5</v>
      </c>
    </row>
    <row r="586" spans="1:7" ht="27.75" customHeight="1">
      <c r="A586" s="1" t="s">
        <v>380</v>
      </c>
      <c r="B586" s="38">
        <v>165</v>
      </c>
      <c r="C586" s="32" t="s">
        <v>34</v>
      </c>
      <c r="D586" s="32" t="s">
        <v>39</v>
      </c>
      <c r="E586" s="69" t="s">
        <v>381</v>
      </c>
      <c r="F586" s="30"/>
      <c r="G586" s="14">
        <f>G587</f>
        <v>160.5</v>
      </c>
    </row>
    <row r="587" spans="1:7" ht="28.5" customHeight="1">
      <c r="A587" s="1" t="s">
        <v>117</v>
      </c>
      <c r="B587" s="38">
        <v>165</v>
      </c>
      <c r="C587" s="32" t="s">
        <v>34</v>
      </c>
      <c r="D587" s="32" t="s">
        <v>39</v>
      </c>
      <c r="E587" s="69" t="s">
        <v>381</v>
      </c>
      <c r="F587" s="30">
        <v>240</v>
      </c>
      <c r="G587" s="14">
        <f>G588</f>
        <v>160.5</v>
      </c>
    </row>
    <row r="588" spans="1:7" ht="20.25" customHeight="1">
      <c r="A588" s="1" t="s">
        <v>434</v>
      </c>
      <c r="B588" s="38">
        <v>165</v>
      </c>
      <c r="C588" s="32" t="s">
        <v>34</v>
      </c>
      <c r="D588" s="32" t="s">
        <v>39</v>
      </c>
      <c r="E588" s="69" t="s">
        <v>381</v>
      </c>
      <c r="F588" s="30">
        <v>244</v>
      </c>
      <c r="G588" s="161">
        <v>160.5</v>
      </c>
    </row>
    <row r="589" spans="1:7" ht="27.75" customHeight="1">
      <c r="A589" s="82" t="s">
        <v>382</v>
      </c>
      <c r="B589" s="38">
        <v>165</v>
      </c>
      <c r="C589" s="32" t="s">
        <v>34</v>
      </c>
      <c r="D589" s="32" t="s">
        <v>34</v>
      </c>
      <c r="E589" s="69"/>
      <c r="F589" s="30"/>
      <c r="G589" s="14">
        <f>G590</f>
        <v>1229.8</v>
      </c>
    </row>
    <row r="590" spans="1:7" ht="20.25" customHeight="1">
      <c r="A590" s="64" t="s">
        <v>140</v>
      </c>
      <c r="B590" s="38">
        <v>165</v>
      </c>
      <c r="C590" s="32" t="s">
        <v>34</v>
      </c>
      <c r="D590" s="32" t="s">
        <v>34</v>
      </c>
      <c r="E590" s="69" t="s">
        <v>233</v>
      </c>
      <c r="F590" s="30"/>
      <c r="G590" s="14">
        <f>G591</f>
        <v>1229.8</v>
      </c>
    </row>
    <row r="591" spans="1:7" ht="81.75" customHeight="1">
      <c r="A591" s="64" t="s">
        <v>437</v>
      </c>
      <c r="B591" s="38">
        <v>165</v>
      </c>
      <c r="C591" s="32" t="s">
        <v>34</v>
      </c>
      <c r="D591" s="32" t="s">
        <v>34</v>
      </c>
      <c r="E591" s="69" t="s">
        <v>418</v>
      </c>
      <c r="F591" s="30"/>
      <c r="G591" s="14">
        <f>G592</f>
        <v>1229.8</v>
      </c>
    </row>
    <row r="592" spans="1:7" ht="20.25" customHeight="1">
      <c r="A592" s="21" t="s">
        <v>63</v>
      </c>
      <c r="B592" s="38">
        <v>165</v>
      </c>
      <c r="C592" s="32" t="s">
        <v>34</v>
      </c>
      <c r="D592" s="32" t="s">
        <v>34</v>
      </c>
      <c r="E592" s="69" t="s">
        <v>418</v>
      </c>
      <c r="F592" s="30">
        <v>500</v>
      </c>
      <c r="G592" s="14">
        <f>G593</f>
        <v>1229.8</v>
      </c>
    </row>
    <row r="593" spans="1:7" ht="18.75" customHeight="1">
      <c r="A593" s="1" t="s">
        <v>90</v>
      </c>
      <c r="B593" s="38">
        <v>165</v>
      </c>
      <c r="C593" s="32" t="s">
        <v>34</v>
      </c>
      <c r="D593" s="32" t="s">
        <v>34</v>
      </c>
      <c r="E593" s="69" t="s">
        <v>418</v>
      </c>
      <c r="F593" s="30">
        <v>540</v>
      </c>
      <c r="G593" s="14">
        <v>1229.8</v>
      </c>
    </row>
    <row r="594" spans="1:7" ht="15.75" customHeight="1">
      <c r="A594" s="79" t="s">
        <v>44</v>
      </c>
      <c r="B594" s="38">
        <v>165</v>
      </c>
      <c r="C594" s="32" t="s">
        <v>67</v>
      </c>
      <c r="D594" s="33"/>
      <c r="E594" s="60"/>
      <c r="F594" s="33"/>
      <c r="G594" s="14">
        <f>SUM(G595)</f>
        <v>22928.3</v>
      </c>
    </row>
    <row r="595" spans="1:7" ht="17.25" customHeight="1">
      <c r="A595" s="82" t="s">
        <v>86</v>
      </c>
      <c r="B595" s="38">
        <v>165</v>
      </c>
      <c r="C595" s="85">
        <v>10</v>
      </c>
      <c r="D595" s="32" t="s">
        <v>45</v>
      </c>
      <c r="E595" s="60"/>
      <c r="F595" s="74"/>
      <c r="G595" s="113">
        <f>G596</f>
        <v>22928.3</v>
      </c>
    </row>
    <row r="596" spans="1:7" ht="20.25" customHeight="1">
      <c r="A596" s="83" t="s">
        <v>129</v>
      </c>
      <c r="B596" s="38">
        <v>165</v>
      </c>
      <c r="C596" s="85">
        <v>10</v>
      </c>
      <c r="D596" s="32" t="s">
        <v>45</v>
      </c>
      <c r="E596" s="60" t="s">
        <v>236</v>
      </c>
      <c r="F596" s="32"/>
      <c r="G596" s="113">
        <f>G597</f>
        <v>22928.3</v>
      </c>
    </row>
    <row r="597" spans="1:7" ht="34.5" customHeight="1">
      <c r="A597" s="64" t="s">
        <v>130</v>
      </c>
      <c r="B597" s="38">
        <v>165</v>
      </c>
      <c r="C597" s="85">
        <v>10</v>
      </c>
      <c r="D597" s="32" t="s">
        <v>45</v>
      </c>
      <c r="E597" s="60" t="s">
        <v>297</v>
      </c>
      <c r="F597" s="32"/>
      <c r="G597" s="113">
        <f>G598+G601</f>
        <v>22928.3</v>
      </c>
    </row>
    <row r="598" spans="1:7" ht="42" customHeight="1">
      <c r="A598" s="64" t="s">
        <v>402</v>
      </c>
      <c r="B598" s="38">
        <v>165</v>
      </c>
      <c r="C598" s="85">
        <v>10</v>
      </c>
      <c r="D598" s="32" t="s">
        <v>45</v>
      </c>
      <c r="E598" s="60" t="s">
        <v>296</v>
      </c>
      <c r="F598" s="32"/>
      <c r="G598" s="113">
        <f>G599</f>
        <v>6064.7</v>
      </c>
    </row>
    <row r="599" spans="1:7" ht="33" customHeight="1">
      <c r="A599" s="1" t="s">
        <v>326</v>
      </c>
      <c r="B599" s="38">
        <v>165</v>
      </c>
      <c r="C599" s="85">
        <v>10</v>
      </c>
      <c r="D599" s="32" t="s">
        <v>45</v>
      </c>
      <c r="E599" s="60" t="s">
        <v>296</v>
      </c>
      <c r="F599" s="32" t="s">
        <v>186</v>
      </c>
      <c r="G599" s="113">
        <f>G600</f>
        <v>6064.7</v>
      </c>
    </row>
    <row r="600" spans="1:7" ht="45" customHeight="1">
      <c r="A600" s="1" t="s">
        <v>322</v>
      </c>
      <c r="B600" s="38">
        <v>165</v>
      </c>
      <c r="C600" s="85">
        <v>10</v>
      </c>
      <c r="D600" s="32" t="s">
        <v>45</v>
      </c>
      <c r="E600" s="60" t="s">
        <v>296</v>
      </c>
      <c r="F600" s="32" t="s">
        <v>321</v>
      </c>
      <c r="G600" s="113">
        <v>6064.7</v>
      </c>
    </row>
    <row r="601" spans="1:7" ht="54" customHeight="1">
      <c r="A601" s="1" t="s">
        <v>295</v>
      </c>
      <c r="B601" s="38">
        <v>165</v>
      </c>
      <c r="C601" s="85">
        <v>10</v>
      </c>
      <c r="D601" s="32" t="s">
        <v>45</v>
      </c>
      <c r="E601" s="60" t="s">
        <v>397</v>
      </c>
      <c r="F601" s="32"/>
      <c r="G601" s="113">
        <f>G602</f>
        <v>16863.6</v>
      </c>
    </row>
    <row r="602" spans="1:7" ht="33" customHeight="1">
      <c r="A602" s="1" t="s">
        <v>326</v>
      </c>
      <c r="B602" s="38">
        <v>165</v>
      </c>
      <c r="C602" s="85">
        <v>10</v>
      </c>
      <c r="D602" s="32" t="s">
        <v>45</v>
      </c>
      <c r="E602" s="60" t="s">
        <v>397</v>
      </c>
      <c r="F602" s="32" t="s">
        <v>186</v>
      </c>
      <c r="G602" s="113">
        <f>G603</f>
        <v>16863.6</v>
      </c>
    </row>
    <row r="603" spans="1:11" ht="41.25" customHeight="1">
      <c r="A603" s="1" t="s">
        <v>322</v>
      </c>
      <c r="B603" s="38">
        <v>165</v>
      </c>
      <c r="C603" s="85">
        <v>10</v>
      </c>
      <c r="D603" s="32" t="s">
        <v>45</v>
      </c>
      <c r="E603" s="60" t="s">
        <v>397</v>
      </c>
      <c r="F603" s="32" t="s">
        <v>321</v>
      </c>
      <c r="G603" s="113">
        <v>16863.6</v>
      </c>
      <c r="H603" s="28"/>
      <c r="J603" s="28"/>
      <c r="K603" s="28"/>
    </row>
    <row r="604" spans="1:7" ht="28.5" customHeight="1">
      <c r="A604" s="204" t="s">
        <v>433</v>
      </c>
      <c r="B604" s="38">
        <v>165</v>
      </c>
      <c r="C604" s="5"/>
      <c r="D604" s="5"/>
      <c r="E604" s="5"/>
      <c r="F604" s="5"/>
      <c r="G604" s="53">
        <f>SUM(G536+G557+G594+G563)</f>
        <v>38927.5</v>
      </c>
    </row>
    <row r="605" spans="1:7" ht="45" customHeight="1">
      <c r="A605" s="108" t="s">
        <v>81</v>
      </c>
      <c r="B605" s="109">
        <v>328</v>
      </c>
      <c r="C605" s="5"/>
      <c r="D605" s="69"/>
      <c r="E605" s="5"/>
      <c r="F605" s="5"/>
      <c r="G605" s="26"/>
    </row>
    <row r="606" spans="1:7" ht="17.25" customHeight="1">
      <c r="A606" s="16" t="s">
        <v>54</v>
      </c>
      <c r="B606" s="87">
        <v>328</v>
      </c>
      <c r="C606" s="87" t="s">
        <v>32</v>
      </c>
      <c r="D606" s="88"/>
      <c r="E606" s="89"/>
      <c r="F606" s="89"/>
      <c r="G606" s="20">
        <f>SUM(G607,G623)</f>
        <v>4989.5</v>
      </c>
    </row>
    <row r="607" spans="1:7" ht="43.5" customHeight="1">
      <c r="A607" s="65" t="s">
        <v>73</v>
      </c>
      <c r="B607" s="87">
        <v>328</v>
      </c>
      <c r="C607" s="39" t="s">
        <v>32</v>
      </c>
      <c r="D607" s="32" t="s">
        <v>39</v>
      </c>
      <c r="E607" s="39"/>
      <c r="F607" s="37"/>
      <c r="G607" s="20">
        <f>SUM(G608)</f>
        <v>4048.9</v>
      </c>
    </row>
    <row r="608" spans="1:7" ht="27.75" customHeight="1">
      <c r="A608" s="73" t="s">
        <v>2</v>
      </c>
      <c r="B608" s="87">
        <v>328</v>
      </c>
      <c r="C608" s="39" t="s">
        <v>32</v>
      </c>
      <c r="D608" s="32" t="s">
        <v>39</v>
      </c>
      <c r="E608" s="37" t="s">
        <v>278</v>
      </c>
      <c r="F608" s="89"/>
      <c r="G608" s="20">
        <f>G609+G614</f>
        <v>4048.9</v>
      </c>
    </row>
    <row r="609" spans="1:7" ht="30" customHeight="1">
      <c r="A609" s="11" t="s">
        <v>69</v>
      </c>
      <c r="B609" s="87">
        <v>328</v>
      </c>
      <c r="C609" s="39" t="s">
        <v>32</v>
      </c>
      <c r="D609" s="32" t="s">
        <v>39</v>
      </c>
      <c r="E609" s="37" t="s">
        <v>279</v>
      </c>
      <c r="F609" s="37"/>
      <c r="G609" s="20">
        <f>G610</f>
        <v>1527</v>
      </c>
    </row>
    <row r="610" spans="1:7" ht="26.25" customHeight="1">
      <c r="A610" s="64" t="s">
        <v>124</v>
      </c>
      <c r="B610" s="87">
        <v>328</v>
      </c>
      <c r="C610" s="39" t="s">
        <v>32</v>
      </c>
      <c r="D610" s="32" t="s">
        <v>39</v>
      </c>
      <c r="E610" s="32" t="s">
        <v>280</v>
      </c>
      <c r="F610" s="37"/>
      <c r="G610" s="9">
        <f>G611</f>
        <v>1527</v>
      </c>
    </row>
    <row r="611" spans="1:7" ht="26.25" customHeight="1">
      <c r="A611" s="1" t="s">
        <v>119</v>
      </c>
      <c r="B611" s="87">
        <v>328</v>
      </c>
      <c r="C611" s="39" t="s">
        <v>32</v>
      </c>
      <c r="D611" s="32" t="s">
        <v>39</v>
      </c>
      <c r="E611" s="32" t="s">
        <v>280</v>
      </c>
      <c r="F611" s="30">
        <v>120</v>
      </c>
      <c r="G611" s="14">
        <f>G612+G613</f>
        <v>1527</v>
      </c>
    </row>
    <row r="612" spans="1:7" ht="38.25" customHeight="1">
      <c r="A612" s="1" t="s">
        <v>287</v>
      </c>
      <c r="B612" s="87">
        <v>328</v>
      </c>
      <c r="C612" s="39" t="s">
        <v>32</v>
      </c>
      <c r="D612" s="32" t="s">
        <v>39</v>
      </c>
      <c r="E612" s="32" t="s">
        <v>280</v>
      </c>
      <c r="F612" s="30">
        <v>121</v>
      </c>
      <c r="G612" s="14">
        <v>1183.3</v>
      </c>
    </row>
    <row r="613" spans="1:7" ht="27.75" customHeight="1">
      <c r="A613" s="1" t="s">
        <v>219</v>
      </c>
      <c r="B613" s="87">
        <v>328</v>
      </c>
      <c r="C613" s="39" t="s">
        <v>32</v>
      </c>
      <c r="D613" s="32" t="s">
        <v>39</v>
      </c>
      <c r="E613" s="32" t="s">
        <v>280</v>
      </c>
      <c r="F613" s="30">
        <v>129</v>
      </c>
      <c r="G613" s="14">
        <v>343.7</v>
      </c>
    </row>
    <row r="614" spans="1:7" ht="30" customHeight="1">
      <c r="A614" s="11" t="s">
        <v>3</v>
      </c>
      <c r="B614" s="87">
        <v>328</v>
      </c>
      <c r="C614" s="39" t="s">
        <v>32</v>
      </c>
      <c r="D614" s="32" t="s">
        <v>39</v>
      </c>
      <c r="E614" s="32" t="s">
        <v>281</v>
      </c>
      <c r="F614" s="32"/>
      <c r="G614" s="6">
        <f>G615</f>
        <v>2521.9</v>
      </c>
    </row>
    <row r="615" spans="1:7" ht="26.25" customHeight="1">
      <c r="A615" s="64" t="s">
        <v>124</v>
      </c>
      <c r="B615" s="87">
        <v>328</v>
      </c>
      <c r="C615" s="39" t="s">
        <v>32</v>
      </c>
      <c r="D615" s="32" t="s">
        <v>39</v>
      </c>
      <c r="E615" s="32" t="s">
        <v>282</v>
      </c>
      <c r="F615" s="37"/>
      <c r="G615" s="9">
        <f>G616+G620+G622</f>
        <v>2521.9</v>
      </c>
    </row>
    <row r="616" spans="1:7" ht="27.75" customHeight="1">
      <c r="A616" s="1" t="s">
        <v>119</v>
      </c>
      <c r="B616" s="87">
        <v>328</v>
      </c>
      <c r="C616" s="39" t="s">
        <v>32</v>
      </c>
      <c r="D616" s="32" t="s">
        <v>39</v>
      </c>
      <c r="E616" s="32" t="s">
        <v>282</v>
      </c>
      <c r="F616" s="30">
        <v>120</v>
      </c>
      <c r="G616" s="14">
        <f>G617+G618+G619</f>
        <v>1974.0000000000002</v>
      </c>
    </row>
    <row r="617" spans="1:7" ht="30" customHeight="1">
      <c r="A617" s="1" t="s">
        <v>220</v>
      </c>
      <c r="B617" s="87">
        <v>328</v>
      </c>
      <c r="C617" s="39" t="s">
        <v>32</v>
      </c>
      <c r="D617" s="32" t="s">
        <v>39</v>
      </c>
      <c r="E617" s="32" t="s">
        <v>282</v>
      </c>
      <c r="F617" s="30">
        <v>121</v>
      </c>
      <c r="G617" s="14">
        <v>1460.9</v>
      </c>
    </row>
    <row r="618" spans="1:7" ht="36" customHeight="1">
      <c r="A618" s="1" t="s">
        <v>148</v>
      </c>
      <c r="B618" s="87">
        <v>328</v>
      </c>
      <c r="C618" s="39" t="s">
        <v>32</v>
      </c>
      <c r="D618" s="32" t="s">
        <v>39</v>
      </c>
      <c r="E618" s="32" t="s">
        <v>282</v>
      </c>
      <c r="F618" s="30">
        <v>122</v>
      </c>
      <c r="G618" s="14">
        <v>71.9</v>
      </c>
    </row>
    <row r="619" spans="1:7" ht="45" customHeight="1">
      <c r="A619" s="1" t="s">
        <v>219</v>
      </c>
      <c r="B619" s="87">
        <v>328</v>
      </c>
      <c r="C619" s="39" t="s">
        <v>32</v>
      </c>
      <c r="D619" s="32" t="s">
        <v>39</v>
      </c>
      <c r="E619" s="32" t="s">
        <v>282</v>
      </c>
      <c r="F619" s="30">
        <v>129</v>
      </c>
      <c r="G619" s="14">
        <v>441.2</v>
      </c>
    </row>
    <row r="620" spans="1:7" ht="32.25" customHeight="1">
      <c r="A620" s="1" t="s">
        <v>117</v>
      </c>
      <c r="B620" s="87">
        <v>328</v>
      </c>
      <c r="C620" s="39" t="s">
        <v>32</v>
      </c>
      <c r="D620" s="32" t="s">
        <v>39</v>
      </c>
      <c r="E620" s="32" t="s">
        <v>282</v>
      </c>
      <c r="F620" s="30">
        <v>240</v>
      </c>
      <c r="G620" s="14">
        <f>G621</f>
        <v>544.7</v>
      </c>
    </row>
    <row r="621" spans="1:7" ht="18" customHeight="1">
      <c r="A621" s="1" t="s">
        <v>434</v>
      </c>
      <c r="B621" s="87">
        <v>328</v>
      </c>
      <c r="C621" s="39" t="s">
        <v>32</v>
      </c>
      <c r="D621" s="32" t="s">
        <v>39</v>
      </c>
      <c r="E621" s="32" t="s">
        <v>282</v>
      </c>
      <c r="F621" s="30">
        <v>244</v>
      </c>
      <c r="G621" s="14">
        <v>544.7</v>
      </c>
    </row>
    <row r="622" spans="1:7" ht="22.5" customHeight="1">
      <c r="A622" s="1" t="s">
        <v>20</v>
      </c>
      <c r="B622" s="87">
        <v>328</v>
      </c>
      <c r="C622" s="39" t="s">
        <v>32</v>
      </c>
      <c r="D622" s="32" t="s">
        <v>39</v>
      </c>
      <c r="E622" s="32" t="s">
        <v>282</v>
      </c>
      <c r="F622" s="30">
        <v>850</v>
      </c>
      <c r="G622" s="14">
        <v>3.2</v>
      </c>
    </row>
    <row r="623" spans="1:7" ht="47.25" customHeight="1">
      <c r="A623" s="65" t="s">
        <v>74</v>
      </c>
      <c r="B623" s="87">
        <v>328</v>
      </c>
      <c r="C623" s="39" t="s">
        <v>32</v>
      </c>
      <c r="D623" s="32" t="s">
        <v>33</v>
      </c>
      <c r="E623" s="39"/>
      <c r="F623" s="37"/>
      <c r="G623" s="20">
        <f>SUM(G624)</f>
        <v>940.5999999999999</v>
      </c>
    </row>
    <row r="624" spans="1:7" ht="21.75" customHeight="1">
      <c r="A624" s="110" t="s">
        <v>4</v>
      </c>
      <c r="B624" s="87">
        <v>328</v>
      </c>
      <c r="C624" s="39" t="s">
        <v>32</v>
      </c>
      <c r="D624" s="32" t="s">
        <v>33</v>
      </c>
      <c r="E624" s="37" t="s">
        <v>283</v>
      </c>
      <c r="F624" s="37"/>
      <c r="G624" s="20">
        <f>G625</f>
        <v>940.5999999999999</v>
      </c>
    </row>
    <row r="625" spans="1:7" ht="27.75" customHeight="1">
      <c r="A625" s="11" t="s">
        <v>5</v>
      </c>
      <c r="B625" s="87">
        <v>328</v>
      </c>
      <c r="C625" s="39" t="s">
        <v>32</v>
      </c>
      <c r="D625" s="32" t="s">
        <v>33</v>
      </c>
      <c r="E625" s="32" t="s">
        <v>284</v>
      </c>
      <c r="F625" s="32"/>
      <c r="G625" s="6">
        <f>G626+G632</f>
        <v>940.5999999999999</v>
      </c>
    </row>
    <row r="626" spans="1:7" ht="26.25" customHeight="1">
      <c r="A626" s="64" t="s">
        <v>124</v>
      </c>
      <c r="B626" s="87">
        <v>328</v>
      </c>
      <c r="C626" s="39" t="s">
        <v>32</v>
      </c>
      <c r="D626" s="32" t="s">
        <v>33</v>
      </c>
      <c r="E626" s="32" t="s">
        <v>285</v>
      </c>
      <c r="F626" s="37"/>
      <c r="G626" s="9">
        <f>G627+G630</f>
        <v>795.9</v>
      </c>
    </row>
    <row r="627" spans="1:7" ht="27" customHeight="1">
      <c r="A627" s="1" t="s">
        <v>119</v>
      </c>
      <c r="B627" s="87">
        <v>328</v>
      </c>
      <c r="C627" s="39" t="s">
        <v>32</v>
      </c>
      <c r="D627" s="32" t="s">
        <v>33</v>
      </c>
      <c r="E627" s="32" t="s">
        <v>285</v>
      </c>
      <c r="F627" s="30">
        <v>120</v>
      </c>
      <c r="G627" s="14">
        <f>G628+G629</f>
        <v>790.4</v>
      </c>
    </row>
    <row r="628" spans="1:7" ht="27" customHeight="1">
      <c r="A628" s="1" t="s">
        <v>220</v>
      </c>
      <c r="B628" s="87">
        <v>328</v>
      </c>
      <c r="C628" s="39" t="s">
        <v>32</v>
      </c>
      <c r="D628" s="32" t="s">
        <v>33</v>
      </c>
      <c r="E628" s="32" t="s">
        <v>285</v>
      </c>
      <c r="F628" s="30">
        <v>121</v>
      </c>
      <c r="G628" s="14">
        <v>609.3</v>
      </c>
    </row>
    <row r="629" spans="1:7" ht="43.5" customHeight="1">
      <c r="A629" s="1" t="s">
        <v>219</v>
      </c>
      <c r="B629" s="87">
        <v>328</v>
      </c>
      <c r="C629" s="39" t="s">
        <v>32</v>
      </c>
      <c r="D629" s="32" t="s">
        <v>33</v>
      </c>
      <c r="E629" s="32" t="s">
        <v>285</v>
      </c>
      <c r="F629" s="30">
        <v>129</v>
      </c>
      <c r="G629" s="14">
        <v>181.1</v>
      </c>
    </row>
    <row r="630" spans="1:7" ht="30.75" customHeight="1">
      <c r="A630" s="1" t="s">
        <v>117</v>
      </c>
      <c r="B630" s="87">
        <v>328</v>
      </c>
      <c r="C630" s="39" t="s">
        <v>32</v>
      </c>
      <c r="D630" s="32" t="s">
        <v>33</v>
      </c>
      <c r="E630" s="32" t="s">
        <v>285</v>
      </c>
      <c r="F630" s="30">
        <v>240</v>
      </c>
      <c r="G630" s="14">
        <f>G631</f>
        <v>5.5</v>
      </c>
    </row>
    <row r="631" spans="1:7" ht="22.5" customHeight="1">
      <c r="A631" s="1" t="s">
        <v>434</v>
      </c>
      <c r="B631" s="87">
        <v>328</v>
      </c>
      <c r="C631" s="39" t="s">
        <v>32</v>
      </c>
      <c r="D631" s="32" t="s">
        <v>33</v>
      </c>
      <c r="E631" s="32" t="s">
        <v>285</v>
      </c>
      <c r="F631" s="30">
        <v>244</v>
      </c>
      <c r="G631" s="14">
        <v>5.5</v>
      </c>
    </row>
    <row r="632" spans="1:17" ht="30.75" customHeight="1">
      <c r="A632" s="11" t="s">
        <v>508</v>
      </c>
      <c r="B632" s="87">
        <v>328</v>
      </c>
      <c r="C632" s="39" t="s">
        <v>32</v>
      </c>
      <c r="D632" s="32" t="s">
        <v>33</v>
      </c>
      <c r="E632" s="32" t="s">
        <v>507</v>
      </c>
      <c r="F632" s="5"/>
      <c r="G632" s="14">
        <f>G633+G636</f>
        <v>144.7</v>
      </c>
      <c r="Q632" s="28"/>
    </row>
    <row r="633" spans="1:7" ht="30.75" customHeight="1">
      <c r="A633" s="1" t="s">
        <v>119</v>
      </c>
      <c r="B633" s="87">
        <v>328</v>
      </c>
      <c r="C633" s="39" t="s">
        <v>32</v>
      </c>
      <c r="D633" s="32" t="s">
        <v>33</v>
      </c>
      <c r="E633" s="32" t="s">
        <v>507</v>
      </c>
      <c r="F633" s="101">
        <v>120</v>
      </c>
      <c r="G633" s="14">
        <f>G634+G635</f>
        <v>135.1</v>
      </c>
    </row>
    <row r="634" spans="1:9" ht="30.75" customHeight="1">
      <c r="A634" s="1" t="s">
        <v>220</v>
      </c>
      <c r="B634" s="87">
        <v>328</v>
      </c>
      <c r="C634" s="39" t="s">
        <v>32</v>
      </c>
      <c r="D634" s="32" t="s">
        <v>33</v>
      </c>
      <c r="E634" s="32" t="s">
        <v>507</v>
      </c>
      <c r="F634" s="101">
        <v>121</v>
      </c>
      <c r="G634" s="14">
        <v>103.1</v>
      </c>
      <c r="I634" s="28"/>
    </row>
    <row r="635" spans="1:16" ht="39" customHeight="1">
      <c r="A635" s="1" t="s">
        <v>219</v>
      </c>
      <c r="B635" s="87">
        <v>328</v>
      </c>
      <c r="C635" s="39" t="s">
        <v>32</v>
      </c>
      <c r="D635" s="32" t="s">
        <v>33</v>
      </c>
      <c r="E635" s="32" t="s">
        <v>507</v>
      </c>
      <c r="F635" s="101">
        <v>129</v>
      </c>
      <c r="G635" s="14">
        <v>32</v>
      </c>
      <c r="L635" s="28"/>
      <c r="P635" s="28"/>
    </row>
    <row r="636" spans="1:12" ht="34.5" customHeight="1">
      <c r="A636" s="1" t="s">
        <v>117</v>
      </c>
      <c r="B636" s="87">
        <v>328</v>
      </c>
      <c r="C636" s="39" t="s">
        <v>32</v>
      </c>
      <c r="D636" s="32" t="s">
        <v>33</v>
      </c>
      <c r="E636" s="32" t="s">
        <v>507</v>
      </c>
      <c r="F636" s="61">
        <v>240</v>
      </c>
      <c r="G636" s="14">
        <f>G637</f>
        <v>9.6</v>
      </c>
      <c r="H636" s="28"/>
      <c r="L636" s="28"/>
    </row>
    <row r="637" spans="1:12" ht="21.75" customHeight="1">
      <c r="A637" s="1" t="s">
        <v>434</v>
      </c>
      <c r="B637" s="87">
        <v>328</v>
      </c>
      <c r="C637" s="39" t="s">
        <v>32</v>
      </c>
      <c r="D637" s="32" t="s">
        <v>33</v>
      </c>
      <c r="E637" s="32" t="s">
        <v>507</v>
      </c>
      <c r="F637" s="61">
        <v>244</v>
      </c>
      <c r="G637" s="14">
        <v>9.6</v>
      </c>
      <c r="H637" s="28"/>
      <c r="L637" s="28"/>
    </row>
    <row r="638" spans="1:14" ht="30.75" customHeight="1">
      <c r="A638" s="111" t="s">
        <v>82</v>
      </c>
      <c r="B638" s="87">
        <v>328</v>
      </c>
      <c r="C638" s="112"/>
      <c r="D638" s="112"/>
      <c r="E638" s="222"/>
      <c r="F638" s="112"/>
      <c r="G638" s="221">
        <f>G606</f>
        <v>4989.5</v>
      </c>
      <c r="H638" s="137"/>
      <c r="L638" s="28"/>
      <c r="N638" s="28"/>
    </row>
    <row r="639" spans="1:7" ht="12.75">
      <c r="A639" s="13" t="s">
        <v>60</v>
      </c>
      <c r="B639" s="42"/>
      <c r="C639" s="43"/>
      <c r="D639" s="38"/>
      <c r="E639" s="43"/>
      <c r="F639" s="44" t="s">
        <v>49</v>
      </c>
      <c r="G639" s="170">
        <f>G150+G258+G517+G534+G604+G638</f>
        <v>1136745.7999999998</v>
      </c>
    </row>
    <row r="640" ht="2.25" customHeight="1">
      <c r="M640" s="28"/>
    </row>
    <row r="641" spans="9:13" ht="12.75" hidden="1">
      <c r="I641" s="28"/>
      <c r="M641" s="28"/>
    </row>
    <row r="642" spans="4:6" ht="12.75" hidden="1">
      <c r="D642" s="2"/>
      <c r="E642" s="28" t="s">
        <v>300</v>
      </c>
      <c r="F642" s="138">
        <v>533471</v>
      </c>
    </row>
    <row r="643" spans="4:5" ht="12.75" hidden="1">
      <c r="D643" s="2"/>
      <c r="E643" s="28"/>
    </row>
    <row r="644" spans="4:18" ht="12.75" hidden="1">
      <c r="D644" s="2"/>
      <c r="E644" s="28" t="s">
        <v>301</v>
      </c>
      <c r="F644" s="138">
        <v>335685.7</v>
      </c>
      <c r="R644" s="28"/>
    </row>
    <row r="645" ht="12.75" hidden="1"/>
    <row r="646" spans="5:6" ht="12.75" hidden="1">
      <c r="E646" s="45" t="s">
        <v>302</v>
      </c>
      <c r="F646" s="136">
        <v>319670.7</v>
      </c>
    </row>
    <row r="650" ht="12.75">
      <c r="F650" s="114"/>
    </row>
  </sheetData>
  <sheetProtection/>
  <mergeCells count="7">
    <mergeCell ref="A8:G8"/>
    <mergeCell ref="A7:G7"/>
    <mergeCell ref="A6:F6"/>
    <mergeCell ref="A1:F1"/>
    <mergeCell ref="A2:G2"/>
    <mergeCell ref="A3:G3"/>
    <mergeCell ref="A4:G4"/>
  </mergeCells>
  <printOptions/>
  <pageMargins left="0.6692913385826772" right="0.1968503937007874" top="0.3937007874015748" bottom="0.3937007874015748" header="0" footer="0"/>
  <pageSetup fitToHeight="15" fitToWidth="1" horizontalDpi="600" verticalDpi="600" orientation="portrait" paperSize="9" scale="78" r:id="rId3"/>
  <headerFooter alignWithMargins="0">
    <oddFooter>&amp;C&amp;"Arial Cyr,обычный"
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Баданина Е.Г.</dc:creator>
  <cp:keywords/>
  <dc:description/>
  <cp:lastModifiedBy>FEU02</cp:lastModifiedBy>
  <cp:lastPrinted>2020-03-30T13:47:18Z</cp:lastPrinted>
  <dcterms:created xsi:type="dcterms:W3CDTF">1996-10-08T23:32:33Z</dcterms:created>
  <dcterms:modified xsi:type="dcterms:W3CDTF">2020-03-30T13:49:38Z</dcterms:modified>
  <cp:category/>
  <cp:version/>
  <cp:contentType/>
  <cp:contentStatus/>
</cp:coreProperties>
</file>